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40" windowHeight="9390" tabRatio="988" activeTab="1"/>
  </bookViews>
  <sheets>
    <sheet name="Наредба" sheetId="1" r:id="rId1"/>
    <sheet name="Учебен план" sheetId="2" r:id="rId2"/>
    <sheet name="Sheet1" sheetId="3" r:id="rId3"/>
    <sheet name="Sheet2" sheetId="4" r:id="rId4"/>
  </sheets>
  <definedNames>
    <definedName name="Excel_BuiltIn__FilterDatabase" localSheetId="1">'Учебен план'!$AE$58:$AF$70</definedName>
    <definedName name="_xlnm.Print_Area" localSheetId="0">'Наредба'!$A$1:$I$41</definedName>
    <definedName name="_xlnm.Print_Area" localSheetId="1">'Учебен план'!$B$1:$AH$218</definedName>
  </definedNames>
  <calcPr fullCalcOnLoad="1"/>
</workbook>
</file>

<file path=xl/sharedStrings.xml><?xml version="1.0" encoding="utf-8"?>
<sst xmlns="http://schemas.openxmlformats.org/spreadsheetml/2006/main" count="529" uniqueCount="197">
  <si>
    <t>Бележки по гл.1, 2 и ПЗР от Наредба №21 за кредитите</t>
  </si>
  <si>
    <t>Съкращения</t>
  </si>
  <si>
    <t>А</t>
  </si>
  <si>
    <t>Аудиторна заетост</t>
  </si>
  <si>
    <t>К</t>
  </si>
  <si>
    <t>Кредит</t>
  </si>
  <si>
    <t>Б</t>
  </si>
  <si>
    <t>Бакалавър</t>
  </si>
  <si>
    <t>М</t>
  </si>
  <si>
    <t>Магистър</t>
  </si>
  <si>
    <t>ДР</t>
  </si>
  <si>
    <t>Дипломна работа</t>
  </si>
  <si>
    <t>М&gt;Бсс</t>
  </si>
  <si>
    <t>М след Б по същата специалност</t>
  </si>
  <si>
    <t>ДИ</t>
  </si>
  <si>
    <t>Държавен изпит</t>
  </si>
  <si>
    <t>М&gt;БМдс</t>
  </si>
  <si>
    <t>М след Б или след М по друга спец.</t>
  </si>
  <si>
    <t>ДО</t>
  </si>
  <si>
    <t>Дистанционно обучение</t>
  </si>
  <si>
    <t>Р</t>
  </si>
  <si>
    <t>Редовно обучение</t>
  </si>
  <si>
    <t>З</t>
  </si>
  <si>
    <t>Задочно обучение</t>
  </si>
  <si>
    <t>С</t>
  </si>
  <si>
    <t>Семестър</t>
  </si>
  <si>
    <t>И</t>
  </si>
  <si>
    <t>Извънаудиторна заетост</t>
  </si>
  <si>
    <t>Сп</t>
  </si>
  <si>
    <t>Специалист</t>
  </si>
  <si>
    <t>Член</t>
  </si>
  <si>
    <t>Учебен план</t>
  </si>
  <si>
    <r>
      <t>К</t>
    </r>
    <r>
      <rPr>
        <sz val="10"/>
        <rFont val="Arial"/>
        <family val="2"/>
      </rPr>
      <t xml:space="preserve"> се вписват в учебния план</t>
    </r>
  </si>
  <si>
    <r>
      <t xml:space="preserve">За </t>
    </r>
    <r>
      <rPr>
        <b/>
        <sz val="10"/>
        <rFont val="Arial"/>
        <family val="2"/>
      </rPr>
      <t xml:space="preserve">ДО </t>
    </r>
    <r>
      <rPr>
        <sz val="10"/>
        <rFont val="Arial"/>
        <family val="2"/>
      </rPr>
      <t>и</t>
    </r>
    <r>
      <rPr>
        <b/>
        <sz val="10"/>
        <rFont val="Arial"/>
        <family val="2"/>
      </rPr>
      <t xml:space="preserve"> ЗК К </t>
    </r>
    <r>
      <rPr>
        <sz val="10"/>
        <rFont val="Arial"/>
        <family val="2"/>
      </rPr>
      <t xml:space="preserve">съответстват на </t>
    </r>
    <r>
      <rPr>
        <b/>
        <sz val="10"/>
        <rFont val="Arial"/>
        <family val="2"/>
      </rPr>
      <t>К</t>
    </r>
    <r>
      <rPr>
        <sz val="10"/>
        <rFont val="Arial"/>
        <family val="2"/>
      </rPr>
      <t xml:space="preserve"> от </t>
    </r>
    <r>
      <rPr>
        <b/>
        <sz val="10"/>
        <rFont val="Arial"/>
        <family val="2"/>
      </rPr>
      <t>Р</t>
    </r>
  </si>
  <si>
    <t>9 (3)</t>
  </si>
  <si>
    <r>
      <t xml:space="preserve">Съотношението </t>
    </r>
    <r>
      <rPr>
        <b/>
        <sz val="10"/>
        <rFont val="Arial"/>
        <family val="2"/>
      </rPr>
      <t>А/И</t>
    </r>
    <r>
      <rPr>
        <sz val="10"/>
        <rFont val="Arial"/>
        <family val="2"/>
      </rPr>
      <t xml:space="preserve"> се вписва в учебния план</t>
    </r>
  </si>
  <si>
    <t>Присъждане</t>
  </si>
  <si>
    <r>
      <t xml:space="preserve">К се присъжда чрез </t>
    </r>
    <r>
      <rPr>
        <u val="single"/>
        <sz val="10"/>
        <rFont val="Arial"/>
        <family val="2"/>
      </rPr>
      <t>изпит или друга</t>
    </r>
    <r>
      <rPr>
        <sz val="10"/>
        <rFont val="Arial"/>
        <family val="2"/>
      </rPr>
      <t xml:space="preserve"> форма на оценяване, ако оценката е не по-ниска от 3</t>
    </r>
  </si>
  <si>
    <r>
      <t xml:space="preserve">К </t>
    </r>
    <r>
      <rPr>
        <sz val="10"/>
        <rFont val="Arial"/>
        <family val="2"/>
      </rPr>
      <t xml:space="preserve">се придобиват само в основни звена на ВУ, от студенти, приети във формите по чл.42(9)ЗВО - редовни, задочни, вечерни, дистанционни </t>
    </r>
  </si>
  <si>
    <t>Количество</t>
  </si>
  <si>
    <t>9 (1)</t>
  </si>
  <si>
    <t>1 кредит = 25-30 часа студентска заетост, като</t>
  </si>
  <si>
    <t>9 (2)</t>
  </si>
  <si>
    <r>
      <t>А</t>
    </r>
    <r>
      <rPr>
        <sz val="10"/>
        <rFont val="Arial"/>
        <family val="2"/>
      </rPr>
      <t xml:space="preserve"> не може да бъде повече от половината, т.е. 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&lt;=</t>
    </r>
    <r>
      <rPr>
        <b/>
        <sz val="10"/>
        <rFont val="Arial"/>
        <family val="2"/>
      </rPr>
      <t>И</t>
    </r>
  </si>
  <si>
    <r>
      <t>К</t>
    </r>
    <r>
      <rPr>
        <sz val="9"/>
        <rFont val="Arial"/>
        <family val="2"/>
      </rPr>
      <t>, общо</t>
    </r>
  </si>
  <si>
    <r>
      <t>К</t>
    </r>
    <r>
      <rPr>
        <sz val="9"/>
        <rFont val="Arial"/>
        <family val="2"/>
      </rPr>
      <t xml:space="preserve"> за </t>
    </r>
    <r>
      <rPr>
        <b/>
        <sz val="9"/>
        <rFont val="Arial"/>
        <family val="2"/>
      </rPr>
      <t>С</t>
    </r>
  </si>
  <si>
    <r>
      <t>К</t>
    </r>
    <r>
      <rPr>
        <sz val="9"/>
        <rFont val="Arial"/>
        <family val="2"/>
      </rPr>
      <t xml:space="preserve"> за </t>
    </r>
    <r>
      <rPr>
        <b/>
        <sz val="9"/>
        <rFont val="Arial"/>
        <family val="2"/>
      </rPr>
      <t>ДР</t>
    </r>
    <r>
      <rPr>
        <sz val="9"/>
        <rFont val="Arial"/>
        <family val="2"/>
      </rPr>
      <t xml:space="preserve"> или </t>
    </r>
    <r>
      <rPr>
        <b/>
        <sz val="9"/>
        <rFont val="Arial"/>
        <family val="2"/>
      </rPr>
      <t>ДИ</t>
    </r>
  </si>
  <si>
    <t>&gt;60</t>
  </si>
  <si>
    <r>
      <t>&gt;60</t>
    </r>
    <r>
      <rPr>
        <vertAlign val="superscript"/>
        <sz val="10"/>
        <rFont val="Arial"/>
        <family val="2"/>
      </rPr>
      <t>1)</t>
    </r>
  </si>
  <si>
    <t>1)</t>
  </si>
  <si>
    <t>Определят се от ВУ съгл. чл. 10 (1) т.3 от Държ. изисквания</t>
  </si>
  <si>
    <t>Преходни и заключителни разпоредби</t>
  </si>
  <si>
    <t>§1 (1)</t>
  </si>
  <si>
    <r>
      <t>К</t>
    </r>
    <r>
      <rPr>
        <sz val="10"/>
        <rFont val="Arial"/>
        <family val="2"/>
      </rPr>
      <t xml:space="preserve"> се вписват в основните документи (</t>
    </r>
    <r>
      <rPr>
        <i/>
        <sz val="10"/>
        <rFont val="Arial"/>
        <family val="2"/>
      </rPr>
      <t>протоколи, гл. книга, дипломи</t>
    </r>
    <r>
      <rPr>
        <sz val="10"/>
        <rFont val="Arial"/>
        <family val="2"/>
      </rPr>
      <t>)</t>
    </r>
  </si>
  <si>
    <t>§1 (2)</t>
  </si>
  <si>
    <t>В акад. справка и в европейското приложение се вписва и оценка по  ECTS</t>
  </si>
  <si>
    <t>§2</t>
  </si>
  <si>
    <r>
      <t xml:space="preserve">Наредбата е в сила </t>
    </r>
    <r>
      <rPr>
        <u val="single"/>
        <sz val="10"/>
        <rFont val="Arial"/>
        <family val="2"/>
      </rPr>
      <t>от датата на публикуването</t>
    </r>
    <r>
      <rPr>
        <sz val="10"/>
        <rFont val="Arial"/>
        <family val="2"/>
      </rPr>
      <t xml:space="preserve"> и в ДВ</t>
    </r>
  </si>
  <si>
    <t>§3</t>
  </si>
  <si>
    <t>Приетите преди 2004/2005 се обучават по старите учебни планове.</t>
  </si>
  <si>
    <t>Утвърждавам!</t>
  </si>
  <si>
    <t>Ректор:</t>
  </si>
  <si>
    <r>
      <t xml:space="preserve">Учебен план </t>
    </r>
    <r>
      <rPr>
        <b/>
        <sz val="12"/>
        <rFont val="Arial"/>
        <family val="2"/>
      </rPr>
      <t>за придобиване на висше образование</t>
    </r>
    <r>
      <rPr>
        <b/>
        <sz val="14"/>
        <rFont val="Arial"/>
        <family val="2"/>
      </rPr>
      <t xml:space="preserve"> </t>
    </r>
  </si>
  <si>
    <t xml:space="preserve">по специалността </t>
  </si>
  <si>
    <t>Образователно-квалификационна степен</t>
  </si>
  <si>
    <t>Област на висше образование:</t>
  </si>
  <si>
    <t>Професионално направление:</t>
  </si>
  <si>
    <t>Професионална квалификация:</t>
  </si>
  <si>
    <t>Срок на обучение:</t>
  </si>
  <si>
    <t>Форма на обучение:</t>
  </si>
  <si>
    <t>І. ФОНД НА УЧЕБНОТО ВРЕМЕ</t>
  </si>
  <si>
    <t>Курс</t>
  </si>
  <si>
    <t xml:space="preserve">Аудиторна зетост </t>
  </si>
  <si>
    <t>Изпитни сесии</t>
  </si>
  <si>
    <t>П р а к т и к и:</t>
  </si>
  <si>
    <t>Ваканции</t>
  </si>
  <si>
    <t>Всичко</t>
  </si>
  <si>
    <t>Учебна</t>
  </si>
  <si>
    <t>Учебно-производ-ствена</t>
  </si>
  <si>
    <t>Специали-зираща</t>
  </si>
  <si>
    <t>седмици</t>
  </si>
  <si>
    <t>І.</t>
  </si>
  <si>
    <t xml:space="preserve"> </t>
  </si>
  <si>
    <t>ІІ.</t>
  </si>
  <si>
    <t>ІІІ.</t>
  </si>
  <si>
    <t>ІV.</t>
  </si>
  <si>
    <t>ІІ. ПАРАМЕТРИ НА УЧЕБНИЯ ПЛАН</t>
  </si>
  <si>
    <t>1.</t>
  </si>
  <si>
    <t>Аудиторна заетост, ч.</t>
  </si>
  <si>
    <r>
      <t>(</t>
    </r>
    <r>
      <rPr>
        <b/>
        <sz val="10"/>
        <rFont val="Arial"/>
        <family val="2"/>
      </rPr>
      <t>А</t>
    </r>
    <r>
      <rPr>
        <sz val="10"/>
        <rFont val="Arial"/>
        <family val="2"/>
      </rPr>
      <t>)</t>
    </r>
  </si>
  <si>
    <t>%</t>
  </si>
  <si>
    <t>Практики</t>
  </si>
  <si>
    <t>броя</t>
  </si>
  <si>
    <t>часа</t>
  </si>
  <si>
    <t xml:space="preserve">Лекции </t>
  </si>
  <si>
    <t>Семинарни упражнения</t>
  </si>
  <si>
    <t>Учебно-производствена</t>
  </si>
  <si>
    <t>Практически упражнения</t>
  </si>
  <si>
    <t>Специализираща</t>
  </si>
  <si>
    <t>Физическа подготовка и спорт</t>
  </si>
  <si>
    <t>Извънаудиторна заетост, ч. (И)</t>
  </si>
  <si>
    <t>ч.</t>
  </si>
  <si>
    <t>2.</t>
  </si>
  <si>
    <t>Дисциплини</t>
  </si>
  <si>
    <t>Аудиторна/Извънаудиторна =</t>
  </si>
  <si>
    <t xml:space="preserve">Задължителни </t>
  </si>
  <si>
    <r>
      <t>(</t>
    </r>
    <r>
      <rPr>
        <b/>
        <sz val="10"/>
        <rFont val="Arial"/>
        <family val="2"/>
      </rPr>
      <t>з</t>
    </r>
    <r>
      <rPr>
        <sz val="10"/>
        <rFont val="Arial"/>
        <family val="2"/>
      </rPr>
      <t>)</t>
    </r>
  </si>
  <si>
    <t xml:space="preserve">Избираеми </t>
  </si>
  <si>
    <r>
      <t>(</t>
    </r>
    <r>
      <rPr>
        <b/>
        <sz val="10"/>
        <rFont val="Arial"/>
        <family val="2"/>
      </rPr>
      <t>и</t>
    </r>
    <r>
      <rPr>
        <sz val="10"/>
        <rFont val="Arial"/>
        <family val="2"/>
      </rPr>
      <t>)</t>
    </r>
  </si>
  <si>
    <t>Курсови проекти</t>
  </si>
  <si>
    <r>
      <t>(</t>
    </r>
    <r>
      <rPr>
        <b/>
        <sz val="10"/>
        <rFont val="Arial"/>
        <family val="2"/>
      </rPr>
      <t>кп</t>
    </r>
    <r>
      <rPr>
        <sz val="10"/>
        <rFont val="Arial"/>
        <family val="2"/>
      </rPr>
      <t>)</t>
    </r>
  </si>
  <si>
    <t xml:space="preserve">Факултативни </t>
  </si>
  <si>
    <r>
      <t>(</t>
    </r>
    <r>
      <rPr>
        <b/>
        <sz val="10"/>
        <rFont val="Arial"/>
        <family val="2"/>
      </rPr>
      <t>ф</t>
    </r>
    <r>
      <rPr>
        <sz val="10"/>
        <rFont val="Arial"/>
        <family val="2"/>
      </rPr>
      <t>)</t>
    </r>
  </si>
  <si>
    <t>Курсови работи</t>
  </si>
  <si>
    <r>
      <t>(</t>
    </r>
    <r>
      <rPr>
        <b/>
        <sz val="10"/>
        <rFont val="Arial"/>
        <family val="2"/>
      </rPr>
      <t>кр</t>
    </r>
    <r>
      <rPr>
        <sz val="10"/>
        <rFont val="Arial"/>
        <family val="2"/>
      </rPr>
      <t>)</t>
    </r>
  </si>
  <si>
    <t>3.</t>
  </si>
  <si>
    <t>Форми на контрол (ФК):</t>
  </si>
  <si>
    <t>Изпити (и)</t>
  </si>
  <si>
    <t>Текущи оценки(то)</t>
  </si>
  <si>
    <t>Заверки (з)</t>
  </si>
  <si>
    <t>4.</t>
  </si>
  <si>
    <t xml:space="preserve">5. </t>
  </si>
  <si>
    <r>
      <t>График за провеждане на учебния процес:</t>
    </r>
    <r>
      <rPr>
        <sz val="10"/>
        <rFont val="Arial"/>
        <family val="2"/>
      </rPr>
      <t xml:space="preserve"> Приема се ежегодно от академичния съвет.</t>
    </r>
  </si>
  <si>
    <t>ІІІ. ПЛАН НА УЧЕБНИЯ ПРОЦЕС</t>
  </si>
  <si>
    <t>Първи семестър</t>
  </si>
  <si>
    <t>Л</t>
  </si>
  <si>
    <t>П</t>
  </si>
  <si>
    <t>А/И</t>
  </si>
  <si>
    <t>ФК</t>
  </si>
  <si>
    <t>Кре-дити</t>
  </si>
  <si>
    <t>физк.</t>
  </si>
  <si>
    <t>Проекти</t>
  </si>
  <si>
    <t>№</t>
  </si>
  <si>
    <t>Дисциплина</t>
  </si>
  <si>
    <t>Вид</t>
  </si>
  <si>
    <t>вид</t>
  </si>
  <si>
    <t>и</t>
  </si>
  <si>
    <t>то</t>
  </si>
  <si>
    <t>з</t>
  </si>
  <si>
    <t>з,ч</t>
  </si>
  <si>
    <t>и,ч</t>
  </si>
  <si>
    <t>ф</t>
  </si>
  <si>
    <t>ф,ч</t>
  </si>
  <si>
    <t>ф, ч</t>
  </si>
  <si>
    <t>кп</t>
  </si>
  <si>
    <t>кр</t>
  </si>
  <si>
    <t>у</t>
  </si>
  <si>
    <t>у,ч</t>
  </si>
  <si>
    <t>уп</t>
  </si>
  <si>
    <t>уп,ч</t>
  </si>
  <si>
    <t>сп</t>
  </si>
  <si>
    <t>сп,ч</t>
  </si>
  <si>
    <t>5.</t>
  </si>
  <si>
    <t>6.</t>
  </si>
  <si>
    <t>7.</t>
  </si>
  <si>
    <t>8.</t>
  </si>
  <si>
    <t>9.</t>
  </si>
  <si>
    <t>10.</t>
  </si>
  <si>
    <t>11.</t>
  </si>
  <si>
    <t>Общо:</t>
  </si>
  <si>
    <t>Втори семестър</t>
  </si>
  <si>
    <t>Трети семестър</t>
  </si>
  <si>
    <t>Четвърти семестър</t>
  </si>
  <si>
    <t>Пети семестър</t>
  </si>
  <si>
    <t>Шести семестър</t>
  </si>
  <si>
    <t>Седми семестър</t>
  </si>
  <si>
    <t>Осми семестър</t>
  </si>
  <si>
    <t>Списъци на избираемите и факултативните дисциплини</t>
  </si>
  <si>
    <t>Списък 1</t>
  </si>
  <si>
    <t>Списък 2</t>
  </si>
  <si>
    <t>Списък 3</t>
  </si>
  <si>
    <t>Списък 4</t>
  </si>
  <si>
    <t>Списък 5</t>
  </si>
  <si>
    <t>Списък 6</t>
  </si>
  <si>
    <r>
      <t>(</t>
    </r>
    <r>
      <rPr>
        <b/>
        <sz val="10"/>
        <rFont val="Arial"/>
        <family val="2"/>
      </rPr>
      <t>Л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</si>
  <si>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у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</si>
  <si>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С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</si>
  <si>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уп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</si>
  <si>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П</t>
    </r>
    <r>
      <rPr>
        <sz val="10"/>
        <rFont val="Arial"/>
        <family val="2"/>
      </rPr>
      <t>)</t>
    </r>
  </si>
  <si>
    <r>
      <t>(</t>
    </r>
    <r>
      <rPr>
        <b/>
        <sz val="10"/>
        <rFont val="Arial"/>
        <family val="2"/>
      </rPr>
      <t>сп</t>
    </r>
    <r>
      <rPr>
        <sz val="10"/>
        <rFont val="Arial"/>
        <family val="2"/>
      </rPr>
      <t>)</t>
    </r>
  </si>
  <si>
    <t>Моля попълнете</t>
  </si>
  <si>
    <t>Форма на контрол</t>
  </si>
  <si>
    <t>Дисциплини: задтлжителни, избираеми, факултативни</t>
  </si>
  <si>
    <t>Проекти:курсов пр., курсова раб. и Практики:учебна, учебна практика,специализираща</t>
  </si>
  <si>
    <t>кп,ч</t>
  </si>
  <si>
    <t>кр,ч</t>
  </si>
  <si>
    <r>
      <t>Форма на завършване:</t>
    </r>
    <r>
      <rPr>
        <sz val="10"/>
        <rFont val="Arial"/>
        <family val="2"/>
      </rPr>
      <t xml:space="preserve">  </t>
    </r>
  </si>
  <si>
    <t xml:space="preserve">Приет от ФС на </t>
  </si>
  <si>
    <t>Протокол №</t>
  </si>
  <si>
    <t xml:space="preserve">Приет от АС на </t>
  </si>
  <si>
    <t xml:space="preserve">Приет на ФС Протокол №                                      Приет на АС Протокол № </t>
  </si>
  <si>
    <t xml:space="preserve">Приет на ФС Протокол №                                      Приет на АС Протокол №    </t>
  </si>
  <si>
    <t>държавен изпит</t>
  </si>
  <si>
    <r>
      <rPr>
        <b/>
        <sz val="10"/>
        <rFont val="Arial"/>
        <family val="2"/>
      </rPr>
      <t>Заб</t>
    </r>
    <r>
      <rPr>
        <sz val="10"/>
        <rFont val="Arial"/>
        <family val="2"/>
      </rPr>
      <t>.1: Изпитът на чуждестранните студенти по български език се зачита за изпит по чужд език.</t>
    </r>
  </si>
  <si>
    <r>
      <rPr>
        <b/>
        <sz val="10"/>
        <rFont val="Arial"/>
        <family val="2"/>
      </rPr>
      <t xml:space="preserve">Заб. 2 </t>
    </r>
    <r>
      <rPr>
        <sz val="10"/>
        <rFont val="Arial"/>
        <family val="2"/>
      </rPr>
      <t>Дисципината "Физическа подготовка и спорт" се изучава задължително през I и II семестър по 30 часа на семестър. Общият хорариум от 60 часа, според Правилник за прилагане на Закона за физическото възпитание и спорта, чл.36 (1), е извън определения хорариум за придобиване на ОКС "Бакалавър". Обучението по дисциплината завършва със заверка.</t>
    </r>
  </si>
  <si>
    <t>(проф. д-р М. Миткова)</t>
  </si>
  <si>
    <t>Университет "Проф. д-р Асен Златаров" - Бургас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</si>
</sst>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;[Red]0.00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/>
    </border>
    <border>
      <left style="thin">
        <color indexed="63"/>
      </left>
      <right style="thin">
        <color indexed="63"/>
      </right>
      <top style="thin">
        <color indexed="63"/>
      </top>
      <bottom style="thick"/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justify" vertical="top" wrapText="1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/>
      <protection/>
    </xf>
    <xf numFmtId="172" fontId="0" fillId="33" borderId="0" xfId="0" applyNumberFormat="1" applyFont="1" applyFill="1" applyAlignment="1" applyProtection="1">
      <alignment horizontal="right"/>
      <protection/>
    </xf>
    <xf numFmtId="172" fontId="0" fillId="33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right" vertical="top"/>
      <protection locked="0"/>
    </xf>
    <xf numFmtId="1" fontId="0" fillId="0" borderId="21" xfId="0" applyNumberFormat="1" applyFont="1" applyFill="1" applyBorder="1" applyAlignment="1" applyProtection="1">
      <alignment horizontal="center"/>
      <protection locked="0"/>
    </xf>
    <xf numFmtId="1" fontId="0" fillId="0" borderId="22" xfId="0" applyNumberFormat="1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0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28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1" fontId="0" fillId="33" borderId="3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72" fontId="12" fillId="0" borderId="0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 horizontal="center"/>
      <protection locked="0"/>
    </xf>
    <xf numFmtId="0" fontId="0" fillId="2" borderId="36" xfId="0" applyFont="1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34" xfId="0" applyFont="1" applyFill="1" applyBorder="1" applyAlignment="1" applyProtection="1">
      <alignment horizontal="center"/>
      <protection locked="0"/>
    </xf>
    <xf numFmtId="0" fontId="0" fillId="2" borderId="18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26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73" fontId="12" fillId="0" borderId="0" xfId="0" applyNumberFormat="1" applyFont="1" applyFill="1" applyBorder="1" applyAlignment="1" applyProtection="1">
      <alignment horizontal="center"/>
      <protection locked="0"/>
    </xf>
    <xf numFmtId="173" fontId="11" fillId="0" borderId="0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2" borderId="38" xfId="0" applyFont="1" applyFill="1" applyBorder="1" applyAlignment="1" applyProtection="1">
      <alignment horizontal="center"/>
      <protection locked="0"/>
    </xf>
    <xf numFmtId="0" fontId="0" fillId="2" borderId="39" xfId="0" applyFont="1" applyFill="1" applyBorder="1" applyAlignment="1" applyProtection="1">
      <alignment horizontal="center"/>
      <protection locked="0"/>
    </xf>
    <xf numFmtId="0" fontId="0" fillId="2" borderId="40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2" borderId="41" xfId="0" applyFont="1" applyFill="1" applyBorder="1" applyAlignment="1" applyProtection="1">
      <alignment horizont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2" borderId="43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 shrinkToFi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33" borderId="44" xfId="0" applyNumberFormat="1" applyFont="1" applyFill="1" applyBorder="1" applyAlignment="1" applyProtection="1">
      <alignment horizontal="center"/>
      <protection/>
    </xf>
    <xf numFmtId="172" fontId="0" fillId="33" borderId="44" xfId="0" applyNumberFormat="1" applyFont="1" applyFill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left" wrapText="1"/>
      <protection locked="0"/>
    </xf>
    <xf numFmtId="0" fontId="0" fillId="0" borderId="17" xfId="0" applyFont="1" applyFill="1" applyBorder="1" applyAlignment="1" applyProtection="1">
      <alignment horizontal="left" wrapText="1"/>
      <protection locked="0"/>
    </xf>
    <xf numFmtId="1" fontId="0" fillId="33" borderId="47" xfId="0" applyNumberFormat="1" applyFont="1" applyFill="1" applyBorder="1" applyAlignment="1" applyProtection="1">
      <alignment horizontal="center"/>
      <protection/>
    </xf>
    <xf numFmtId="1" fontId="0" fillId="0" borderId="48" xfId="0" applyNumberFormat="1" applyFont="1" applyFill="1" applyBorder="1" applyAlignment="1" applyProtection="1">
      <alignment horizontal="center"/>
      <protection locked="0"/>
    </xf>
    <xf numFmtId="1" fontId="0" fillId="0" borderId="49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left"/>
      <protection locked="0"/>
    </xf>
    <xf numFmtId="0" fontId="2" fillId="0" borderId="46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0" fillId="0" borderId="50" xfId="0" applyFont="1" applyFill="1" applyBorder="1" applyAlignment="1" applyProtection="1">
      <alignment horizontal="left" wrapText="1"/>
      <protection locked="0"/>
    </xf>
    <xf numFmtId="0" fontId="0" fillId="0" borderId="51" xfId="0" applyFont="1" applyFill="1" applyBorder="1" applyAlignment="1" applyProtection="1">
      <alignment horizontal="left" wrapText="1"/>
      <protection locked="0"/>
    </xf>
    <xf numFmtId="0" fontId="0" fillId="0" borderId="52" xfId="0" applyFont="1" applyFill="1" applyBorder="1" applyAlignment="1" applyProtection="1">
      <alignment horizontal="left" wrapText="1"/>
      <protection locked="0"/>
    </xf>
    <xf numFmtId="0" fontId="0" fillId="33" borderId="45" xfId="0" applyFont="1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right" vertical="top"/>
      <protection locked="0"/>
    </xf>
    <xf numFmtId="0" fontId="5" fillId="0" borderId="34" xfId="0" applyFont="1" applyFill="1" applyBorder="1" applyAlignment="1" applyProtection="1">
      <alignment horizontal="right" vertical="top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53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left" wrapText="1"/>
      <protection locked="0"/>
    </xf>
    <xf numFmtId="1" fontId="0" fillId="0" borderId="20" xfId="0" applyNumberFormat="1" applyFont="1" applyFill="1" applyBorder="1" applyAlignment="1" applyProtection="1">
      <alignment horizontal="center"/>
      <protection locked="0"/>
    </xf>
    <xf numFmtId="1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left"/>
      <protection locked="0"/>
    </xf>
    <xf numFmtId="0" fontId="11" fillId="0" borderId="55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3" borderId="56" xfId="0" applyFont="1" applyFill="1" applyBorder="1" applyAlignment="1" applyProtection="1">
      <alignment horizontal="right"/>
      <protection/>
    </xf>
    <xf numFmtId="0" fontId="0" fillId="33" borderId="57" xfId="0" applyFont="1" applyFill="1" applyBorder="1" applyAlignment="1" applyProtection="1">
      <alignment horizontal="right"/>
      <protection/>
    </xf>
    <xf numFmtId="0" fontId="0" fillId="33" borderId="58" xfId="0" applyFont="1" applyFill="1" applyBorder="1" applyAlignment="1" applyProtection="1">
      <alignment horizontal="center"/>
      <protection/>
    </xf>
    <xf numFmtId="1" fontId="0" fillId="33" borderId="59" xfId="0" applyNumberFormat="1" applyFont="1" applyFill="1" applyBorder="1" applyAlignment="1" applyProtection="1">
      <alignment horizontal="center"/>
      <protection/>
    </xf>
    <xf numFmtId="1" fontId="0" fillId="33" borderId="60" xfId="0" applyNumberFormat="1" applyFont="1" applyFill="1" applyBorder="1" applyAlignment="1" applyProtection="1">
      <alignment horizontal="center"/>
      <protection/>
    </xf>
    <xf numFmtId="172" fontId="5" fillId="33" borderId="58" xfId="0" applyNumberFormat="1" applyFont="1" applyFill="1" applyBorder="1" applyAlignment="1" applyProtection="1">
      <alignment horizontal="center"/>
      <protection/>
    </xf>
    <xf numFmtId="1" fontId="0" fillId="33" borderId="58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wrapText="1"/>
      <protection locked="0"/>
    </xf>
    <xf numFmtId="1" fontId="0" fillId="0" borderId="44" xfId="0" applyNumberFormat="1" applyFont="1" applyFill="1" applyBorder="1" applyAlignment="1" applyProtection="1">
      <alignment horizontal="center"/>
      <protection locked="0"/>
    </xf>
    <xf numFmtId="1" fontId="0" fillId="0" borderId="55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33" borderId="61" xfId="0" applyFont="1" applyFill="1" applyBorder="1" applyAlignment="1" applyProtection="1">
      <alignment horizontal="center" vertical="center"/>
      <protection/>
    </xf>
    <xf numFmtId="0" fontId="0" fillId="33" borderId="62" xfId="0" applyFont="1" applyFill="1" applyBorder="1" applyAlignment="1" applyProtection="1">
      <alignment horizontal="center" vertical="center"/>
      <protection/>
    </xf>
    <xf numFmtId="0" fontId="0" fillId="33" borderId="6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2" fontId="0" fillId="33" borderId="58" xfId="0" applyNumberFormat="1" applyFont="1" applyFill="1" applyBorder="1" applyAlignment="1" applyProtection="1">
      <alignment horizontal="center"/>
      <protection/>
    </xf>
    <xf numFmtId="0" fontId="2" fillId="33" borderId="63" xfId="0" applyFont="1" applyFill="1" applyBorder="1" applyAlignment="1" applyProtection="1">
      <alignment horizontal="left"/>
      <protection/>
    </xf>
    <xf numFmtId="0" fontId="0" fillId="33" borderId="55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right"/>
      <protection/>
    </xf>
    <xf numFmtId="1" fontId="0" fillId="33" borderId="32" xfId="0" applyNumberFormat="1" applyFont="1" applyFill="1" applyBorder="1" applyAlignment="1" applyProtection="1">
      <alignment horizontal="center"/>
      <protection/>
    </xf>
    <xf numFmtId="172" fontId="0" fillId="0" borderId="20" xfId="0" applyNumberFormat="1" applyFont="1" applyFill="1" applyBorder="1" applyAlignment="1" applyProtection="1">
      <alignment horizontal="center"/>
      <protection locked="0"/>
    </xf>
    <xf numFmtId="172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1" fontId="0" fillId="33" borderId="20" xfId="0" applyNumberFormat="1" applyFont="1" applyFill="1" applyBorder="1" applyAlignment="1" applyProtection="1">
      <alignment horizontal="center"/>
      <protection/>
    </xf>
    <xf numFmtId="1" fontId="0" fillId="33" borderId="34" xfId="0" applyNumberFormat="1" applyFont="1" applyFill="1" applyBorder="1" applyAlignment="1" applyProtection="1">
      <alignment horizontal="center"/>
      <protection/>
    </xf>
    <xf numFmtId="1" fontId="0" fillId="33" borderId="64" xfId="0" applyNumberFormat="1" applyFont="1" applyFill="1" applyBorder="1" applyAlignment="1" applyProtection="1">
      <alignment horizontal="center"/>
      <protection/>
    </xf>
    <xf numFmtId="1" fontId="0" fillId="33" borderId="65" xfId="0" applyNumberFormat="1" applyFont="1" applyFill="1" applyBorder="1" applyAlignment="1" applyProtection="1">
      <alignment horizontal="center"/>
      <protection/>
    </xf>
    <xf numFmtId="1" fontId="0" fillId="0" borderId="31" xfId="0" applyNumberFormat="1" applyFont="1" applyFill="1" applyBorder="1" applyAlignment="1" applyProtection="1">
      <alignment horizontal="center"/>
      <protection locked="0"/>
    </xf>
    <xf numFmtId="1" fontId="0" fillId="0" borderId="54" xfId="0" applyNumberFormat="1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left" wrapText="1"/>
      <protection locked="0"/>
    </xf>
    <xf numFmtId="172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34" xfId="0" applyFont="1" applyFill="1" applyBorder="1" applyAlignment="1" applyProtection="1">
      <alignment horizontal="left" wrapText="1"/>
      <protection locked="0"/>
    </xf>
    <xf numFmtId="0" fontId="0" fillId="33" borderId="66" xfId="0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 applyProtection="1">
      <alignment horizontal="center" vertical="center" wrapText="1"/>
      <protection/>
    </xf>
    <xf numFmtId="1" fontId="0" fillId="0" borderId="50" xfId="0" applyNumberFormat="1" applyFont="1" applyFill="1" applyBorder="1" applyAlignment="1" applyProtection="1">
      <alignment horizontal="center"/>
      <protection locked="0"/>
    </xf>
    <xf numFmtId="1" fontId="0" fillId="0" borderId="52" xfId="0" applyNumberFormat="1" applyFont="1" applyFill="1" applyBorder="1" applyAlignment="1" applyProtection="1">
      <alignment horizontal="center"/>
      <protection locked="0"/>
    </xf>
    <xf numFmtId="1" fontId="0" fillId="0" borderId="45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67" xfId="0" applyNumberFormat="1" applyFont="1" applyFill="1" applyBorder="1" applyAlignment="1" applyProtection="1">
      <alignment horizontal="center"/>
      <protection locked="0"/>
    </xf>
    <xf numFmtId="1" fontId="0" fillId="0" borderId="68" xfId="0" applyNumberFormat="1" applyFont="1" applyFill="1" applyBorder="1" applyAlignment="1" applyProtection="1">
      <alignment horizontal="center"/>
      <protection locked="0"/>
    </xf>
    <xf numFmtId="1" fontId="0" fillId="0" borderId="35" xfId="0" applyNumberFormat="1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1" fontId="0" fillId="0" borderId="64" xfId="0" applyNumberFormat="1" applyFont="1" applyFill="1" applyBorder="1" applyAlignment="1" applyProtection="1">
      <alignment horizontal="center"/>
      <protection locked="0"/>
    </xf>
    <xf numFmtId="1" fontId="0" fillId="0" borderId="65" xfId="0" applyNumberFormat="1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5" fillId="33" borderId="62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54" xfId="0" applyFont="1" applyFill="1" applyBorder="1" applyAlignment="1" applyProtection="1">
      <alignment horizontal="center"/>
      <protection locked="0"/>
    </xf>
    <xf numFmtId="0" fontId="0" fillId="33" borderId="4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69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70" xfId="0" applyFont="1" applyFill="1" applyBorder="1" applyAlignment="1" applyProtection="1">
      <alignment horizontal="left"/>
      <protection/>
    </xf>
    <xf numFmtId="0" fontId="0" fillId="33" borderId="30" xfId="0" applyFont="1" applyFill="1" applyBorder="1" applyAlignment="1" applyProtection="1">
      <alignment horizontal="center"/>
      <protection/>
    </xf>
    <xf numFmtId="0" fontId="0" fillId="33" borderId="71" xfId="0" applyFont="1" applyFill="1" applyBorder="1" applyAlignment="1" applyProtection="1">
      <alignment horizontal="center"/>
      <protection/>
    </xf>
    <xf numFmtId="0" fontId="0" fillId="33" borderId="72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left"/>
      <protection/>
    </xf>
    <xf numFmtId="0" fontId="2" fillId="33" borderId="73" xfId="0" applyFont="1" applyFill="1" applyBorder="1" applyAlignment="1" applyProtection="1">
      <alignment horizontal="left"/>
      <protection/>
    </xf>
    <xf numFmtId="0" fontId="0" fillId="33" borderId="73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33" borderId="73" xfId="0" applyFont="1" applyFill="1" applyBorder="1" applyAlignment="1" applyProtection="1">
      <alignment horizontal="right"/>
      <protection/>
    </xf>
    <xf numFmtId="0" fontId="0" fillId="33" borderId="45" xfId="0" applyFont="1" applyFill="1" applyBorder="1" applyAlignment="1" applyProtection="1">
      <alignment horizontal="right"/>
      <protection/>
    </xf>
    <xf numFmtId="0" fontId="0" fillId="33" borderId="46" xfId="0" applyFont="1" applyFill="1" applyBorder="1" applyAlignment="1" applyProtection="1">
      <alignment horizontal="right"/>
      <protection/>
    </xf>
    <xf numFmtId="0" fontId="0" fillId="33" borderId="5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0" fillId="33" borderId="37" xfId="0" applyFont="1" applyFill="1" applyBorder="1" applyAlignment="1" applyProtection="1">
      <alignment horizontal="left"/>
      <protection/>
    </xf>
    <xf numFmtId="0" fontId="0" fillId="33" borderId="55" xfId="0" applyFont="1" applyFill="1" applyBorder="1" applyAlignment="1" applyProtection="1">
      <alignment horizontal="center"/>
      <protection/>
    </xf>
    <xf numFmtId="0" fontId="0" fillId="33" borderId="37" xfId="0" applyFont="1" applyFill="1" applyBorder="1" applyAlignment="1" applyProtection="1">
      <alignment horizontal="center"/>
      <protection/>
    </xf>
    <xf numFmtId="172" fontId="0" fillId="33" borderId="55" xfId="0" applyNumberFormat="1" applyFont="1" applyFill="1" applyBorder="1" applyAlignment="1" applyProtection="1">
      <alignment horizontal="center"/>
      <protection/>
    </xf>
    <xf numFmtId="172" fontId="0" fillId="33" borderId="74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75" xfId="0" applyFont="1" applyFill="1" applyBorder="1" applyAlignment="1" applyProtection="1">
      <alignment horizontal="left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76" xfId="0" applyFont="1" applyFill="1" applyBorder="1" applyAlignment="1" applyProtection="1">
      <alignment horizontal="center"/>
      <protection/>
    </xf>
    <xf numFmtId="0" fontId="0" fillId="33" borderId="77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78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center"/>
      <protection/>
    </xf>
    <xf numFmtId="0" fontId="0" fillId="33" borderId="27" xfId="0" applyFont="1" applyFill="1" applyBorder="1" applyAlignment="1" applyProtection="1">
      <alignment horizontal="center"/>
      <protection/>
    </xf>
    <xf numFmtId="0" fontId="0" fillId="33" borderId="70" xfId="0" applyFont="1" applyFill="1" applyBorder="1" applyAlignment="1" applyProtection="1">
      <alignment horizontal="center"/>
      <protection/>
    </xf>
    <xf numFmtId="172" fontId="0" fillId="33" borderId="71" xfId="0" applyNumberFormat="1" applyFont="1" applyFill="1" applyBorder="1" applyAlignment="1" applyProtection="1">
      <alignment horizontal="center"/>
      <protection/>
    </xf>
    <xf numFmtId="172" fontId="0" fillId="33" borderId="72" xfId="0" applyNumberFormat="1" applyFont="1" applyFill="1" applyBorder="1" applyAlignment="1" applyProtection="1">
      <alignment horizontal="center"/>
      <protection/>
    </xf>
    <xf numFmtId="0" fontId="2" fillId="33" borderId="79" xfId="0" applyFont="1" applyFill="1" applyBorder="1" applyAlignment="1" applyProtection="1">
      <alignment horizontal="center"/>
      <protection/>
    </xf>
    <xf numFmtId="0" fontId="2" fillId="33" borderId="80" xfId="0" applyFont="1" applyFill="1" applyBorder="1" applyAlignment="1" applyProtection="1">
      <alignment horizontal="center"/>
      <protection/>
    </xf>
    <xf numFmtId="0" fontId="0" fillId="33" borderId="80" xfId="0" applyFont="1" applyFill="1" applyBorder="1" applyAlignment="1" applyProtection="1">
      <alignment horizontal="center"/>
      <protection/>
    </xf>
    <xf numFmtId="0" fontId="0" fillId="33" borderId="81" xfId="0" applyFont="1" applyFill="1" applyBorder="1" applyAlignment="1" applyProtection="1">
      <alignment horizontal="center"/>
      <protection/>
    </xf>
    <xf numFmtId="172" fontId="0" fillId="33" borderId="0" xfId="0" applyNumberFormat="1" applyFont="1" applyFill="1" applyBorder="1" applyAlignment="1" applyProtection="1">
      <alignment horizontal="center"/>
      <protection/>
    </xf>
    <xf numFmtId="0" fontId="0" fillId="33" borderId="68" xfId="0" applyFont="1" applyFill="1" applyBorder="1" applyAlignment="1" applyProtection="1">
      <alignment horizontal="center"/>
      <protection/>
    </xf>
    <xf numFmtId="0" fontId="0" fillId="33" borderId="82" xfId="0" applyFont="1" applyFill="1" applyBorder="1" applyAlignment="1" applyProtection="1">
      <alignment horizontal="center"/>
      <protection/>
    </xf>
    <xf numFmtId="172" fontId="0" fillId="33" borderId="82" xfId="0" applyNumberFormat="1" applyFont="1" applyFill="1" applyBorder="1" applyAlignment="1" applyProtection="1">
      <alignment horizontal="center"/>
      <protection/>
    </xf>
    <xf numFmtId="172" fontId="0" fillId="33" borderId="83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1" fontId="0" fillId="33" borderId="29" xfId="0" applyNumberFormat="1" applyFont="1" applyFill="1" applyBorder="1" applyAlignment="1" applyProtection="1">
      <alignment horizontal="center"/>
      <protection/>
    </xf>
    <xf numFmtId="1" fontId="0" fillId="33" borderId="55" xfId="0" applyNumberFormat="1" applyFont="1" applyFill="1" applyBorder="1" applyAlignment="1" applyProtection="1">
      <alignment horizontal="center"/>
      <protection/>
    </xf>
    <xf numFmtId="0" fontId="0" fillId="33" borderId="84" xfId="0" applyFont="1" applyFill="1" applyBorder="1" applyAlignment="1" applyProtection="1">
      <alignment horizontal="center"/>
      <protection/>
    </xf>
    <xf numFmtId="0" fontId="0" fillId="33" borderId="29" xfId="0" applyFont="1" applyFill="1" applyBorder="1" applyAlignment="1" applyProtection="1">
      <alignment horizontal="center"/>
      <protection/>
    </xf>
    <xf numFmtId="0" fontId="0" fillId="33" borderId="74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33" borderId="28" xfId="0" applyFont="1" applyFill="1" applyBorder="1" applyAlignment="1" applyProtection="1">
      <alignment horizontal="left"/>
      <protection/>
    </xf>
    <xf numFmtId="0" fontId="2" fillId="33" borderId="75" xfId="0" applyFont="1" applyFill="1" applyBorder="1" applyAlignment="1" applyProtection="1">
      <alignment horizontal="left"/>
      <protection/>
    </xf>
    <xf numFmtId="1" fontId="0" fillId="33" borderId="80" xfId="0" applyNumberFormat="1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76" xfId="0" applyFont="1" applyFill="1" applyBorder="1" applyAlignment="1" applyProtection="1">
      <alignment horizontal="center"/>
      <protection/>
    </xf>
    <xf numFmtId="172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173" fontId="0" fillId="0" borderId="14" xfId="0" applyNumberFormat="1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center" vertical="center" textRotation="255"/>
      <protection/>
    </xf>
    <xf numFmtId="172" fontId="0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3" borderId="33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left"/>
      <protection locked="0"/>
    </xf>
    <xf numFmtId="0" fontId="0" fillId="0" borderId="85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45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200" zoomScaleNormal="200" zoomScalePageLayoutView="0" workbookViewId="0" topLeftCell="A1">
      <selection activeCell="B24" sqref="B24:I24"/>
    </sheetView>
  </sheetViews>
  <sheetFormatPr defaultColWidth="9.140625" defaultRowHeight="12.75"/>
  <cols>
    <col min="1" max="1" width="10.28125" style="0" customWidth="1"/>
    <col min="2" max="2" width="8.57421875" style="1" customWidth="1"/>
    <col min="3" max="3" width="6.57421875" style="1" customWidth="1"/>
    <col min="4" max="4" width="8.7109375" style="1" customWidth="1"/>
    <col min="5" max="5" width="12.421875" style="1" customWidth="1"/>
    <col min="6" max="6" width="9.140625" style="1" customWidth="1"/>
    <col min="9" max="10" width="7.57421875" style="0" customWidth="1"/>
  </cols>
  <sheetData>
    <row r="1" ht="15.75">
      <c r="B1" s="2" t="s">
        <v>0</v>
      </c>
    </row>
    <row r="3" ht="12.75">
      <c r="C3" s="3" t="s">
        <v>1</v>
      </c>
    </row>
    <row r="4" spans="1:6" ht="12.75">
      <c r="A4" s="4" t="s">
        <v>2</v>
      </c>
      <c r="B4" s="5" t="s">
        <v>3</v>
      </c>
      <c r="E4" s="4" t="s">
        <v>4</v>
      </c>
      <c r="F4" s="5" t="s">
        <v>5</v>
      </c>
    </row>
    <row r="5" spans="1:6" ht="12.75">
      <c r="A5" s="4" t="s">
        <v>6</v>
      </c>
      <c r="B5" s="5" t="s">
        <v>7</v>
      </c>
      <c r="E5" s="4" t="s">
        <v>8</v>
      </c>
      <c r="F5" s="5" t="s">
        <v>9</v>
      </c>
    </row>
    <row r="6" spans="1:6" ht="12.75">
      <c r="A6" s="4" t="s">
        <v>10</v>
      </c>
      <c r="B6" s="5" t="s">
        <v>11</v>
      </c>
      <c r="E6" s="4" t="s">
        <v>12</v>
      </c>
      <c r="F6" s="5" t="s">
        <v>13</v>
      </c>
    </row>
    <row r="7" spans="1:6" ht="12.75">
      <c r="A7" s="4" t="s">
        <v>14</v>
      </c>
      <c r="B7" s="5" t="s">
        <v>15</v>
      </c>
      <c r="E7" s="4" t="s">
        <v>16</v>
      </c>
      <c r="F7" s="5" t="s">
        <v>17</v>
      </c>
    </row>
    <row r="8" spans="1:6" ht="12.75">
      <c r="A8" s="4" t="s">
        <v>18</v>
      </c>
      <c r="B8" s="5" t="s">
        <v>19</v>
      </c>
      <c r="E8" s="4" t="s">
        <v>20</v>
      </c>
      <c r="F8" s="5" t="s">
        <v>21</v>
      </c>
    </row>
    <row r="9" spans="1:6" ht="12.75">
      <c r="A9" s="4" t="s">
        <v>22</v>
      </c>
      <c r="B9" s="5" t="s">
        <v>23</v>
      </c>
      <c r="E9" s="4" t="s">
        <v>24</v>
      </c>
      <c r="F9" s="5" t="s">
        <v>25</v>
      </c>
    </row>
    <row r="10" spans="1:6" ht="12.75">
      <c r="A10" s="4" t="s">
        <v>26</v>
      </c>
      <c r="B10" s="5" t="s">
        <v>27</v>
      </c>
      <c r="E10" s="4" t="s">
        <v>28</v>
      </c>
      <c r="F10" s="5" t="s">
        <v>29</v>
      </c>
    </row>
    <row r="11" spans="1:6" ht="12.75">
      <c r="A11" s="4"/>
      <c r="B11" s="5"/>
      <c r="E11" s="4"/>
      <c r="F11" s="5"/>
    </row>
    <row r="12" spans="1:3" ht="12.75">
      <c r="A12" s="6" t="s">
        <v>30</v>
      </c>
      <c r="B12" s="5"/>
      <c r="C12" s="7" t="s">
        <v>31</v>
      </c>
    </row>
    <row r="13" spans="1:2" ht="12.75">
      <c r="A13" s="1">
        <v>16</v>
      </c>
      <c r="B13" s="3" t="s">
        <v>32</v>
      </c>
    </row>
    <row r="14" spans="1:2" ht="12.75">
      <c r="A14" s="1">
        <v>15</v>
      </c>
      <c r="B14" s="8" t="s">
        <v>33</v>
      </c>
    </row>
    <row r="15" spans="1:2" ht="12.75">
      <c r="A15" s="1" t="s">
        <v>34</v>
      </c>
      <c r="B15" s="9" t="s">
        <v>35</v>
      </c>
    </row>
    <row r="16" spans="1:2" ht="12.75">
      <c r="A16" s="1"/>
      <c r="B16" s="3"/>
    </row>
    <row r="17" spans="1:3" ht="12.75">
      <c r="A17" s="6" t="s">
        <v>30</v>
      </c>
      <c r="C17" s="7" t="s">
        <v>36</v>
      </c>
    </row>
    <row r="18" spans="1:11" ht="12.75" customHeight="1">
      <c r="A18" s="1">
        <v>7</v>
      </c>
      <c r="B18" s="125" t="s">
        <v>37</v>
      </c>
      <c r="C18" s="125"/>
      <c r="D18" s="125"/>
      <c r="E18" s="125"/>
      <c r="F18" s="125"/>
      <c r="G18" s="125"/>
      <c r="H18" s="125"/>
      <c r="I18" s="125"/>
      <c r="J18" s="5"/>
      <c r="K18" s="5"/>
    </row>
    <row r="19" spans="1:11" ht="12.75">
      <c r="A19" s="1"/>
      <c r="B19" s="125"/>
      <c r="C19" s="125"/>
      <c r="D19" s="125"/>
      <c r="E19" s="125"/>
      <c r="F19" s="125"/>
      <c r="G19" s="125"/>
      <c r="H19" s="125"/>
      <c r="I19" s="125"/>
      <c r="J19" s="5"/>
      <c r="K19" s="5"/>
    </row>
    <row r="20" spans="1:9" ht="12.75" customHeight="1">
      <c r="A20" s="126">
        <v>4</v>
      </c>
      <c r="B20" s="127" t="s">
        <v>38</v>
      </c>
      <c r="C20" s="127"/>
      <c r="D20" s="127"/>
      <c r="E20" s="127"/>
      <c r="F20" s="127"/>
      <c r="G20" s="127"/>
      <c r="H20" s="127"/>
      <c r="I20" s="127"/>
    </row>
    <row r="21" spans="1:9" ht="12.75">
      <c r="A21" s="126"/>
      <c r="B21" s="127"/>
      <c r="C21" s="127"/>
      <c r="D21" s="127"/>
      <c r="E21" s="127"/>
      <c r="F21" s="127"/>
      <c r="G21" s="127"/>
      <c r="H21" s="127"/>
      <c r="I21" s="127"/>
    </row>
    <row r="22" spans="1:7" ht="12.75">
      <c r="A22" s="10"/>
      <c r="B22" s="11"/>
      <c r="C22" s="11"/>
      <c r="D22" s="11"/>
      <c r="E22" s="11"/>
      <c r="F22" s="11"/>
      <c r="G22" s="11"/>
    </row>
    <row r="23" spans="1:7" ht="12.75">
      <c r="A23" s="6" t="s">
        <v>30</v>
      </c>
      <c r="B23" s="11"/>
      <c r="C23" s="3" t="s">
        <v>39</v>
      </c>
      <c r="D23" s="11"/>
      <c r="E23" s="11"/>
      <c r="F23" s="11"/>
      <c r="G23" s="11"/>
    </row>
    <row r="24" spans="1:9" ht="12.75">
      <c r="A24" s="1" t="s">
        <v>40</v>
      </c>
      <c r="B24" s="128" t="s">
        <v>41</v>
      </c>
      <c r="C24" s="128"/>
      <c r="D24" s="128"/>
      <c r="E24" s="128"/>
      <c r="F24" s="128"/>
      <c r="G24" s="128"/>
      <c r="H24" s="128"/>
      <c r="I24" s="128"/>
    </row>
    <row r="25" spans="1:9" ht="12.75">
      <c r="A25" s="1" t="s">
        <v>42</v>
      </c>
      <c r="B25" s="129" t="s">
        <v>43</v>
      </c>
      <c r="C25" s="129"/>
      <c r="D25" s="129"/>
      <c r="E25" s="129"/>
      <c r="F25" s="129"/>
      <c r="G25" s="129"/>
      <c r="H25" s="129"/>
      <c r="I25" s="129"/>
    </row>
    <row r="26" spans="2:5" ht="12.75">
      <c r="B26"/>
      <c r="D26"/>
      <c r="E26"/>
    </row>
    <row r="27" spans="1:6" ht="12.75">
      <c r="A27" s="6" t="s">
        <v>30</v>
      </c>
      <c r="B27" s="12"/>
      <c r="C27" s="6" t="s">
        <v>44</v>
      </c>
      <c r="D27" s="6" t="s">
        <v>24</v>
      </c>
      <c r="E27" s="6" t="s">
        <v>45</v>
      </c>
      <c r="F27" s="6" t="s">
        <v>46</v>
      </c>
    </row>
    <row r="28" spans="1:6" ht="12.75">
      <c r="A28" s="1">
        <v>14</v>
      </c>
      <c r="B28" s="4" t="s">
        <v>24</v>
      </c>
      <c r="C28" s="1">
        <v>180</v>
      </c>
      <c r="D28" s="1">
        <v>6</v>
      </c>
      <c r="E28" s="1">
        <v>30</v>
      </c>
      <c r="F28" s="1">
        <v>10</v>
      </c>
    </row>
    <row r="29" spans="1:6" ht="12.75">
      <c r="A29" s="1">
        <v>10</v>
      </c>
      <c r="B29" s="4" t="s">
        <v>6</v>
      </c>
      <c r="C29" s="1">
        <v>240</v>
      </c>
      <c r="D29" s="1">
        <v>8</v>
      </c>
      <c r="E29" s="1">
        <v>30</v>
      </c>
      <c r="F29" s="1">
        <v>10</v>
      </c>
    </row>
    <row r="30" spans="1:6" ht="12.75">
      <c r="A30" s="1">
        <v>13</v>
      </c>
      <c r="B30" s="4" t="s">
        <v>8</v>
      </c>
      <c r="C30" s="1">
        <v>300</v>
      </c>
      <c r="D30" s="1">
        <v>10</v>
      </c>
      <c r="E30" s="1">
        <v>30</v>
      </c>
      <c r="F30" s="1">
        <v>15</v>
      </c>
    </row>
    <row r="31" spans="1:6" ht="12.75">
      <c r="A31" s="1">
        <v>11</v>
      </c>
      <c r="B31" s="4" t="s">
        <v>12</v>
      </c>
      <c r="C31" s="1" t="s">
        <v>47</v>
      </c>
      <c r="D31" s="1">
        <v>2</v>
      </c>
      <c r="E31" s="1">
        <v>30</v>
      </c>
      <c r="F31" s="1">
        <v>15</v>
      </c>
    </row>
    <row r="32" spans="1:3" ht="14.25">
      <c r="A32" s="1">
        <v>12</v>
      </c>
      <c r="B32" s="4" t="s">
        <v>16</v>
      </c>
      <c r="C32" s="1" t="s">
        <v>48</v>
      </c>
    </row>
    <row r="34" spans="1:2" ht="14.25">
      <c r="A34" s="13" t="s">
        <v>49</v>
      </c>
      <c r="B34" s="5" t="s">
        <v>50</v>
      </c>
    </row>
    <row r="35" spans="1:2" ht="14.25">
      <c r="A35" s="13"/>
      <c r="B35" s="5"/>
    </row>
    <row r="36" spans="1:3" ht="14.25">
      <c r="A36" s="13"/>
      <c r="B36" s="5"/>
      <c r="C36" s="7" t="s">
        <v>51</v>
      </c>
    </row>
    <row r="37" spans="1:2" ht="12.75">
      <c r="A37" s="14" t="s">
        <v>52</v>
      </c>
      <c r="B37" s="7" t="s">
        <v>53</v>
      </c>
    </row>
    <row r="38" spans="1:2" ht="12.75">
      <c r="A38" s="14" t="s">
        <v>54</v>
      </c>
      <c r="B38" s="5" t="s">
        <v>55</v>
      </c>
    </row>
    <row r="39" spans="1:9" ht="12.75">
      <c r="A39" s="14" t="s">
        <v>56</v>
      </c>
      <c r="B39" s="128" t="s">
        <v>57</v>
      </c>
      <c r="C39" s="128"/>
      <c r="D39" s="128"/>
      <c r="E39" s="128"/>
      <c r="F39" s="128"/>
      <c r="G39" s="128"/>
      <c r="H39" s="128"/>
      <c r="I39" s="128"/>
    </row>
    <row r="40" spans="1:2" ht="12.75">
      <c r="A40" s="14" t="s">
        <v>58</v>
      </c>
      <c r="B40" s="5" t="s">
        <v>59</v>
      </c>
    </row>
  </sheetData>
  <sheetProtection selectLockedCells="1" selectUnlockedCells="1"/>
  <mergeCells count="6">
    <mergeCell ref="B18:I19"/>
    <mergeCell ref="A20:A21"/>
    <mergeCell ref="B20:I21"/>
    <mergeCell ref="B24:I24"/>
    <mergeCell ref="B25:I25"/>
    <mergeCell ref="B39:I39"/>
  </mergeCells>
  <printOptions/>
  <pageMargins left="1.3402777777777777" right="0.55" top="0.7875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06"/>
  <sheetViews>
    <sheetView tabSelected="1" zoomScale="115" zoomScaleNormal="115" zoomScaleSheetLayoutView="55" workbookViewId="0" topLeftCell="A1">
      <selection activeCell="BM3" sqref="BM3"/>
    </sheetView>
  </sheetViews>
  <sheetFormatPr defaultColWidth="9.140625" defaultRowHeight="12.75"/>
  <cols>
    <col min="1" max="1" width="1.421875" style="18" customWidth="1"/>
    <col min="2" max="13" width="3.28125" style="18" customWidth="1"/>
    <col min="14" max="14" width="4.8515625" style="18" customWidth="1"/>
    <col min="15" max="15" width="1.57421875" style="18" customWidth="1"/>
    <col min="16" max="16" width="2.8515625" style="18" customWidth="1"/>
    <col min="17" max="27" width="2.28125" style="18" customWidth="1"/>
    <col min="28" max="28" width="2.8515625" style="18" customWidth="1"/>
    <col min="29" max="29" width="2.28125" style="18" customWidth="1"/>
    <col min="30" max="30" width="4.140625" style="18" customWidth="1"/>
    <col min="31" max="32" width="2.421875" style="18" customWidth="1"/>
    <col min="33" max="33" width="2.28125" style="18" customWidth="1"/>
    <col min="34" max="34" width="4.28125" style="18" customWidth="1"/>
    <col min="35" max="35" width="2.8515625" style="18" customWidth="1"/>
    <col min="36" max="36" width="1.8515625" style="18" hidden="1" customWidth="1"/>
    <col min="37" max="39" width="5.7109375" style="60" hidden="1" customWidth="1"/>
    <col min="40" max="40" width="1.7109375" style="18" hidden="1" customWidth="1"/>
    <col min="41" max="41" width="8.28125" style="60" hidden="1" customWidth="1"/>
    <col min="42" max="43" width="7.7109375" style="60" hidden="1" customWidth="1"/>
    <col min="44" max="44" width="8.421875" style="60" hidden="1" customWidth="1"/>
    <col min="45" max="45" width="7.7109375" style="60" hidden="1" customWidth="1"/>
    <col min="46" max="46" width="8.8515625" style="60" hidden="1" customWidth="1"/>
    <col min="47" max="47" width="2.00390625" style="60" hidden="1" customWidth="1"/>
    <col min="48" max="48" width="5.8515625" style="18" hidden="1" customWidth="1"/>
    <col min="49" max="51" width="7.7109375" style="60" hidden="1" customWidth="1"/>
    <col min="52" max="54" width="7.7109375" style="59" hidden="1" customWidth="1"/>
    <col min="55" max="56" width="7.7109375" style="60" hidden="1" customWidth="1"/>
    <col min="57" max="63" width="7.7109375" style="18" hidden="1" customWidth="1"/>
    <col min="64" max="64" width="1.8515625" style="18" hidden="1" customWidth="1"/>
    <col min="65" max="65" width="37.00390625" style="18" customWidth="1"/>
    <col min="66" max="68" width="2.7109375" style="18" customWidth="1"/>
    <col min="69" max="16384" width="9.140625" style="18" customWidth="1"/>
  </cols>
  <sheetData>
    <row r="1" spans="2:56" s="57" customFormat="1" ht="20.25">
      <c r="B1" s="306" t="s">
        <v>196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7"/>
      <c r="AI1" s="55"/>
      <c r="AJ1" s="55"/>
      <c r="AK1" s="56"/>
      <c r="AL1" s="56"/>
      <c r="AM1" s="56"/>
      <c r="AO1" s="56"/>
      <c r="AP1" s="56"/>
      <c r="AQ1" s="56"/>
      <c r="AR1" s="56"/>
      <c r="AS1" s="56"/>
      <c r="AT1" s="56"/>
      <c r="AU1" s="56"/>
      <c r="AW1" s="56"/>
      <c r="AX1" s="56"/>
      <c r="AY1" s="56"/>
      <c r="AZ1" s="58"/>
      <c r="BA1" s="58"/>
      <c r="BB1" s="58"/>
      <c r="BC1" s="56"/>
      <c r="BD1" s="56"/>
    </row>
    <row r="2" spans="2:36" ht="12.7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307"/>
      <c r="AI2" s="59"/>
      <c r="AJ2" s="59"/>
    </row>
    <row r="3" spans="2:36" ht="12.7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307"/>
      <c r="AI3" s="59"/>
      <c r="AJ3" s="59"/>
    </row>
    <row r="4" spans="2:36" ht="12.7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 t="s">
        <v>60</v>
      </c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307"/>
      <c r="AI4" s="60"/>
      <c r="AJ4" s="60"/>
    </row>
    <row r="5" spans="2:36" ht="12.7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 t="s">
        <v>61</v>
      </c>
      <c r="Y5" s="227"/>
      <c r="Z5" s="227"/>
      <c r="AA5" s="227"/>
      <c r="AB5" s="227"/>
      <c r="AC5" s="227"/>
      <c r="AD5" s="227"/>
      <c r="AE5" s="227"/>
      <c r="AF5" s="227"/>
      <c r="AG5" s="227"/>
      <c r="AH5" s="307"/>
      <c r="AI5" s="60"/>
      <c r="AJ5" s="60"/>
    </row>
    <row r="6" spans="2:36" ht="12.75">
      <c r="B6" s="303" t="s">
        <v>195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7"/>
      <c r="AI6" s="61"/>
      <c r="AJ6" s="61"/>
    </row>
    <row r="7" spans="2:36" ht="12.75"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307"/>
      <c r="AI7" s="60"/>
      <c r="AJ7" s="60"/>
    </row>
    <row r="8" spans="2:36" ht="12.75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307"/>
      <c r="AI8" s="60"/>
      <c r="AJ8" s="60"/>
    </row>
    <row r="9" spans="2:36" ht="12.75"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307"/>
      <c r="AI9" s="60"/>
      <c r="AJ9" s="60"/>
    </row>
    <row r="10" spans="2:56" s="63" customFormat="1" ht="19.5" customHeight="1">
      <c r="B10" s="304" t="s">
        <v>62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7"/>
      <c r="AI10" s="62"/>
      <c r="AJ10" s="62"/>
      <c r="AK10" s="59"/>
      <c r="AL10" s="59"/>
      <c r="AM10" s="59"/>
      <c r="AO10" s="59"/>
      <c r="AP10" s="59"/>
      <c r="AQ10" s="59"/>
      <c r="AR10" s="59"/>
      <c r="AS10" s="59"/>
      <c r="AT10" s="59"/>
      <c r="AU10" s="59"/>
      <c r="AW10" s="59"/>
      <c r="AX10" s="59"/>
      <c r="AY10" s="59"/>
      <c r="AZ10" s="59"/>
      <c r="BA10" s="59"/>
      <c r="BB10" s="59"/>
      <c r="BC10" s="59"/>
      <c r="BD10" s="59"/>
    </row>
    <row r="11" spans="2:56" s="65" customFormat="1" ht="14.25" customHeight="1">
      <c r="B11" s="297"/>
      <c r="C11" s="298" t="s">
        <v>63</v>
      </c>
      <c r="D11" s="298"/>
      <c r="E11" s="298"/>
      <c r="F11" s="298"/>
      <c r="G11" s="298"/>
      <c r="H11" s="298"/>
      <c r="I11" s="298"/>
      <c r="J11" s="299" t="s">
        <v>180</v>
      </c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307"/>
      <c r="AI11" s="64"/>
      <c r="AJ11" s="64"/>
      <c r="AK11" s="59"/>
      <c r="AL11" s="59"/>
      <c r="AM11" s="59"/>
      <c r="AN11" s="43"/>
      <c r="AO11" s="59"/>
      <c r="AP11" s="59"/>
      <c r="AQ11" s="60"/>
      <c r="AR11" s="60"/>
      <c r="AS11" s="60"/>
      <c r="AT11" s="60"/>
      <c r="AU11" s="60"/>
      <c r="AW11" s="59"/>
      <c r="AX11" s="59"/>
      <c r="AY11" s="59"/>
      <c r="AZ11" s="59"/>
      <c r="BA11" s="59"/>
      <c r="BB11" s="59"/>
      <c r="BC11" s="60"/>
      <c r="BD11" s="60"/>
    </row>
    <row r="12" spans="2:51" ht="15" customHeight="1" thickBot="1">
      <c r="B12" s="297"/>
      <c r="C12" s="300" t="s">
        <v>64</v>
      </c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66"/>
      <c r="T12" s="301" t="s">
        <v>180</v>
      </c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7"/>
      <c r="AI12" s="64"/>
      <c r="AJ12" s="64"/>
      <c r="AK12" s="59"/>
      <c r="AL12" s="59"/>
      <c r="AM12" s="59"/>
      <c r="AN12" s="63"/>
      <c r="AO12" s="59"/>
      <c r="AP12" s="59"/>
      <c r="AW12" s="59"/>
      <c r="AX12" s="59"/>
      <c r="AY12" s="59"/>
    </row>
    <row r="13" spans="2:51" ht="12" customHeight="1">
      <c r="B13" s="297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7"/>
      <c r="AI13" s="64"/>
      <c r="AJ13" s="64"/>
      <c r="AK13" s="59"/>
      <c r="AL13" s="59"/>
      <c r="AM13" s="59"/>
      <c r="AN13" s="63"/>
      <c r="AO13" s="59"/>
      <c r="AP13" s="59"/>
      <c r="AW13" s="59"/>
      <c r="AX13" s="59"/>
      <c r="AY13" s="59"/>
    </row>
    <row r="14" spans="2:51" ht="12" customHeight="1">
      <c r="B14" s="297"/>
      <c r="C14" s="273" t="s">
        <v>65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80" t="s">
        <v>180</v>
      </c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307"/>
      <c r="AI14" s="64"/>
      <c r="AJ14" s="64"/>
      <c r="AK14" s="59"/>
      <c r="AL14" s="59"/>
      <c r="AM14" s="59"/>
      <c r="AN14" s="63"/>
      <c r="AO14" s="59"/>
      <c r="AP14" s="59"/>
      <c r="AW14" s="59"/>
      <c r="AX14" s="59"/>
      <c r="AY14" s="59"/>
    </row>
    <row r="15" spans="2:51" ht="15.75">
      <c r="B15" s="297"/>
      <c r="C15" s="273" t="s">
        <v>66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80" t="s">
        <v>180</v>
      </c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307"/>
      <c r="AI15" s="64"/>
      <c r="AJ15" s="64"/>
      <c r="AK15" s="59"/>
      <c r="AL15" s="59"/>
      <c r="AM15" s="59"/>
      <c r="AN15" s="63"/>
      <c r="AO15" s="59"/>
      <c r="AP15" s="59"/>
      <c r="AW15" s="59"/>
      <c r="AX15" s="59"/>
      <c r="AY15" s="59"/>
    </row>
    <row r="16" spans="2:51" ht="15.75">
      <c r="B16" s="297"/>
      <c r="C16" s="273" t="s">
        <v>67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80" t="s">
        <v>180</v>
      </c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307"/>
      <c r="AI16" s="64"/>
      <c r="AJ16" s="64"/>
      <c r="AK16" s="59"/>
      <c r="AL16" s="59"/>
      <c r="AM16" s="59"/>
      <c r="AN16" s="63"/>
      <c r="AO16" s="59"/>
      <c r="AP16" s="59"/>
      <c r="AW16" s="59"/>
      <c r="AX16" s="59"/>
      <c r="AY16" s="59"/>
    </row>
    <row r="17" spans="2:51" ht="15.75">
      <c r="B17" s="297"/>
      <c r="C17" s="273" t="s">
        <v>68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95" t="s">
        <v>180</v>
      </c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307"/>
      <c r="AI17" s="64"/>
      <c r="AJ17" s="64"/>
      <c r="AK17" s="59"/>
      <c r="AL17" s="59"/>
      <c r="AM17" s="59"/>
      <c r="AN17" s="63"/>
      <c r="AO17" s="59"/>
      <c r="AP17" s="59"/>
      <c r="AW17" s="59"/>
      <c r="AX17" s="59"/>
      <c r="AY17" s="59"/>
    </row>
    <row r="18" spans="2:51" ht="12" customHeight="1">
      <c r="B18" s="297"/>
      <c r="C18" s="296" t="s">
        <v>69</v>
      </c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2" t="s">
        <v>180</v>
      </c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307"/>
      <c r="AI18" s="64"/>
      <c r="AJ18" s="64"/>
      <c r="AK18" s="59"/>
      <c r="AL18" s="59"/>
      <c r="AM18" s="59"/>
      <c r="AN18" s="63"/>
      <c r="AO18" s="59"/>
      <c r="AP18" s="59"/>
      <c r="AW18" s="59"/>
      <c r="AX18" s="59"/>
      <c r="AY18" s="59"/>
    </row>
    <row r="19" spans="2:51" ht="12" customHeight="1"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307"/>
      <c r="AI19" s="64"/>
      <c r="AJ19" s="64"/>
      <c r="AK19" s="59"/>
      <c r="AL19" s="59"/>
      <c r="AM19" s="59"/>
      <c r="AN19" s="63"/>
      <c r="AO19" s="59"/>
      <c r="AP19" s="59"/>
      <c r="AW19" s="59"/>
      <c r="AX19" s="59"/>
      <c r="AY19" s="59"/>
    </row>
    <row r="20" spans="2:54" ht="12" customHeight="1"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67" t="s">
        <v>187</v>
      </c>
      <c r="P20" s="67"/>
      <c r="Q20" s="67"/>
      <c r="R20" s="67"/>
      <c r="S20" s="67"/>
      <c r="T20" s="67"/>
      <c r="U20" s="139"/>
      <c r="V20" s="139"/>
      <c r="W20" s="139" t="s">
        <v>188</v>
      </c>
      <c r="X20" s="139"/>
      <c r="Y20" s="139"/>
      <c r="Z20" s="139"/>
      <c r="AA20" s="292" t="s">
        <v>180</v>
      </c>
      <c r="AB20" s="292"/>
      <c r="AC20" s="292"/>
      <c r="AD20" s="292"/>
      <c r="AE20" s="292"/>
      <c r="AF20" s="292"/>
      <c r="AG20" s="292"/>
      <c r="AH20" s="307"/>
      <c r="AI20" s="64"/>
      <c r="AJ20" s="64"/>
      <c r="AK20" s="59"/>
      <c r="AL20" s="59"/>
      <c r="AM20" s="59"/>
      <c r="AN20" s="63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</row>
    <row r="21" spans="2:51" ht="12" customHeight="1"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305" t="s">
        <v>189</v>
      </c>
      <c r="P21" s="305"/>
      <c r="Q21" s="305"/>
      <c r="R21" s="305"/>
      <c r="S21" s="305"/>
      <c r="T21" s="305"/>
      <c r="U21" s="139"/>
      <c r="V21" s="139"/>
      <c r="W21" s="139" t="s">
        <v>188</v>
      </c>
      <c r="X21" s="139"/>
      <c r="Y21" s="139"/>
      <c r="Z21" s="139"/>
      <c r="AA21" s="292" t="s">
        <v>180</v>
      </c>
      <c r="AB21" s="292"/>
      <c r="AC21" s="292"/>
      <c r="AD21" s="292"/>
      <c r="AE21" s="292"/>
      <c r="AF21" s="292"/>
      <c r="AG21" s="292"/>
      <c r="AH21" s="307"/>
      <c r="AI21" s="64"/>
      <c r="AJ21" s="64"/>
      <c r="AK21" s="59"/>
      <c r="AL21" s="59"/>
      <c r="AM21" s="59"/>
      <c r="AN21" s="63"/>
      <c r="AO21" s="59"/>
      <c r="AP21" s="59"/>
      <c r="AW21" s="59"/>
      <c r="AX21" s="59"/>
      <c r="AY21" s="59"/>
    </row>
    <row r="22" spans="2:51" ht="15.75" customHeight="1">
      <c r="B22" s="293" t="s">
        <v>70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307"/>
      <c r="AI22" s="64"/>
      <c r="AJ22" s="64"/>
      <c r="AK22" s="59"/>
      <c r="AL22" s="59"/>
      <c r="AM22" s="59"/>
      <c r="AN22" s="63"/>
      <c r="AO22" s="59"/>
      <c r="AP22" s="59"/>
      <c r="AW22" s="59"/>
      <c r="AX22" s="59"/>
      <c r="AY22" s="59"/>
    </row>
    <row r="23" spans="2:51" ht="13.5" customHeight="1">
      <c r="B23" s="294" t="s">
        <v>71</v>
      </c>
      <c r="C23" s="290" t="s">
        <v>72</v>
      </c>
      <c r="D23" s="290"/>
      <c r="E23" s="290"/>
      <c r="F23" s="290" t="s">
        <v>73</v>
      </c>
      <c r="G23" s="290"/>
      <c r="H23" s="290"/>
      <c r="I23" s="190" t="s">
        <v>74</v>
      </c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290" t="s">
        <v>15</v>
      </c>
      <c r="V23" s="290"/>
      <c r="W23" s="290"/>
      <c r="X23" s="290"/>
      <c r="Y23" s="290"/>
      <c r="Z23" s="290" t="s">
        <v>75</v>
      </c>
      <c r="AA23" s="290"/>
      <c r="AB23" s="290"/>
      <c r="AC23" s="290"/>
      <c r="AD23" s="290" t="s">
        <v>76</v>
      </c>
      <c r="AE23" s="290"/>
      <c r="AF23" s="290"/>
      <c r="AG23" s="290"/>
      <c r="AH23" s="307"/>
      <c r="AI23" s="64"/>
      <c r="AJ23" s="64"/>
      <c r="AK23" s="59"/>
      <c r="AL23" s="59"/>
      <c r="AM23" s="59"/>
      <c r="AN23" s="63"/>
      <c r="AO23" s="59"/>
      <c r="AP23" s="59"/>
      <c r="AW23" s="59"/>
      <c r="AX23" s="59"/>
      <c r="AY23" s="59"/>
    </row>
    <row r="24" spans="2:51" ht="12.75" customHeight="1">
      <c r="B24" s="294"/>
      <c r="C24" s="290"/>
      <c r="D24" s="290"/>
      <c r="E24" s="290"/>
      <c r="F24" s="290"/>
      <c r="G24" s="290"/>
      <c r="H24" s="290"/>
      <c r="I24" s="190" t="s">
        <v>77</v>
      </c>
      <c r="J24" s="190"/>
      <c r="K24" s="190"/>
      <c r="L24" s="291" t="s">
        <v>78</v>
      </c>
      <c r="M24" s="291"/>
      <c r="N24" s="291"/>
      <c r="O24" s="291"/>
      <c r="P24" s="290" t="s">
        <v>79</v>
      </c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307"/>
      <c r="AI24" s="64"/>
      <c r="AJ24" s="64"/>
      <c r="AK24" s="59"/>
      <c r="AL24" s="59"/>
      <c r="AM24" s="59"/>
      <c r="AN24" s="63"/>
      <c r="AO24" s="59"/>
      <c r="AP24" s="59"/>
      <c r="AW24" s="59"/>
      <c r="AX24" s="59"/>
      <c r="AY24" s="59"/>
    </row>
    <row r="25" spans="2:51" ht="15.75">
      <c r="B25" s="294"/>
      <c r="C25" s="290"/>
      <c r="D25" s="290"/>
      <c r="E25" s="290"/>
      <c r="F25" s="290"/>
      <c r="G25" s="290"/>
      <c r="H25" s="290"/>
      <c r="I25" s="190"/>
      <c r="J25" s="190"/>
      <c r="K25" s="190"/>
      <c r="L25" s="291"/>
      <c r="M25" s="291"/>
      <c r="N25" s="291"/>
      <c r="O25" s="291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307"/>
      <c r="AI25" s="64"/>
      <c r="AJ25" s="64"/>
      <c r="AK25" s="59"/>
      <c r="AL25" s="59"/>
      <c r="AM25" s="59"/>
      <c r="AN25" s="63"/>
      <c r="AO25" s="59"/>
      <c r="AP25" s="59"/>
      <c r="AW25" s="59"/>
      <c r="AX25" s="59"/>
      <c r="AY25" s="59"/>
    </row>
    <row r="26" spans="2:51" ht="15.75">
      <c r="B26" s="294"/>
      <c r="C26" s="290"/>
      <c r="D26" s="290"/>
      <c r="E26" s="290"/>
      <c r="F26" s="290"/>
      <c r="G26" s="290"/>
      <c r="H26" s="290"/>
      <c r="I26" s="190"/>
      <c r="J26" s="190"/>
      <c r="K26" s="190"/>
      <c r="L26" s="291"/>
      <c r="M26" s="291"/>
      <c r="N26" s="291"/>
      <c r="O26" s="291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307"/>
      <c r="AI26" s="64"/>
      <c r="AJ26" s="64"/>
      <c r="AK26" s="59"/>
      <c r="AL26" s="59"/>
      <c r="AM26" s="59"/>
      <c r="AN26" s="63"/>
      <c r="AO26" s="59"/>
      <c r="AP26" s="59"/>
      <c r="AW26" s="59"/>
      <c r="AX26" s="59"/>
      <c r="AY26" s="59"/>
    </row>
    <row r="27" spans="2:51" ht="15.75">
      <c r="B27" s="294"/>
      <c r="C27" s="289" t="s">
        <v>80</v>
      </c>
      <c r="D27" s="289"/>
      <c r="E27" s="289"/>
      <c r="F27" s="289" t="s">
        <v>80</v>
      </c>
      <c r="G27" s="289"/>
      <c r="H27" s="289"/>
      <c r="I27" s="289" t="s">
        <v>80</v>
      </c>
      <c r="J27" s="289"/>
      <c r="K27" s="289"/>
      <c r="L27" s="289" t="s">
        <v>80</v>
      </c>
      <c r="M27" s="289"/>
      <c r="N27" s="289"/>
      <c r="O27" s="289"/>
      <c r="P27" s="289" t="s">
        <v>80</v>
      </c>
      <c r="Q27" s="289"/>
      <c r="R27" s="289"/>
      <c r="S27" s="289"/>
      <c r="T27" s="289"/>
      <c r="U27" s="289" t="s">
        <v>80</v>
      </c>
      <c r="V27" s="289"/>
      <c r="W27" s="289"/>
      <c r="X27" s="289"/>
      <c r="Y27" s="289"/>
      <c r="Z27" s="289" t="s">
        <v>80</v>
      </c>
      <c r="AA27" s="289"/>
      <c r="AB27" s="289"/>
      <c r="AC27" s="289"/>
      <c r="AD27" s="289" t="s">
        <v>80</v>
      </c>
      <c r="AE27" s="289"/>
      <c r="AF27" s="289"/>
      <c r="AG27" s="289"/>
      <c r="AH27" s="307"/>
      <c r="AI27" s="64"/>
      <c r="AJ27" s="64"/>
      <c r="AK27" s="59"/>
      <c r="AL27" s="59"/>
      <c r="AM27" s="59"/>
      <c r="AN27" s="63"/>
      <c r="AO27" s="59"/>
      <c r="AP27" s="59"/>
      <c r="AW27" s="59"/>
      <c r="AX27" s="59"/>
      <c r="AY27" s="59"/>
    </row>
    <row r="28" spans="2:51" ht="15" customHeight="1">
      <c r="B28" s="20" t="s">
        <v>81</v>
      </c>
      <c r="C28" s="184">
        <v>30</v>
      </c>
      <c r="D28" s="184"/>
      <c r="E28" s="184"/>
      <c r="F28" s="184">
        <v>11</v>
      </c>
      <c r="G28" s="184"/>
      <c r="H28" s="184"/>
      <c r="I28" s="184"/>
      <c r="J28" s="184"/>
      <c r="K28" s="184"/>
      <c r="L28" s="130">
        <v>3</v>
      </c>
      <c r="M28" s="130"/>
      <c r="N28" s="130"/>
      <c r="O28" s="130"/>
      <c r="P28" s="288" t="s">
        <v>82</v>
      </c>
      <c r="Q28" s="288"/>
      <c r="R28" s="288"/>
      <c r="S28" s="288"/>
      <c r="T28" s="288"/>
      <c r="U28" s="184"/>
      <c r="V28" s="184"/>
      <c r="W28" s="184"/>
      <c r="X28" s="184"/>
      <c r="Y28" s="184"/>
      <c r="Z28" s="184">
        <v>8</v>
      </c>
      <c r="AA28" s="184"/>
      <c r="AB28" s="184"/>
      <c r="AC28" s="184"/>
      <c r="AD28" s="184">
        <f>SUM(C28:AC28)</f>
        <v>52</v>
      </c>
      <c r="AE28" s="184"/>
      <c r="AF28" s="184"/>
      <c r="AG28" s="184"/>
      <c r="AH28" s="307"/>
      <c r="AI28" s="64"/>
      <c r="AJ28" s="64"/>
      <c r="AK28" s="59"/>
      <c r="AL28" s="59"/>
      <c r="AM28" s="59"/>
      <c r="AN28" s="63"/>
      <c r="AO28" s="59"/>
      <c r="AP28" s="59"/>
      <c r="AW28" s="59"/>
      <c r="AX28" s="59"/>
      <c r="AY28" s="59"/>
    </row>
    <row r="29" spans="2:51" ht="15" customHeight="1">
      <c r="B29" s="20" t="s">
        <v>83</v>
      </c>
      <c r="C29" s="184">
        <v>30</v>
      </c>
      <c r="D29" s="184"/>
      <c r="E29" s="184"/>
      <c r="F29" s="184">
        <v>11</v>
      </c>
      <c r="G29" s="184"/>
      <c r="H29" s="184"/>
      <c r="I29" s="130"/>
      <c r="J29" s="130"/>
      <c r="K29" s="130"/>
      <c r="L29" s="130">
        <v>3</v>
      </c>
      <c r="M29" s="130"/>
      <c r="N29" s="130"/>
      <c r="O29" s="130"/>
      <c r="P29" s="288"/>
      <c r="Q29" s="288"/>
      <c r="R29" s="288"/>
      <c r="S29" s="288"/>
      <c r="T29" s="288"/>
      <c r="U29" s="130"/>
      <c r="V29" s="130"/>
      <c r="W29" s="130"/>
      <c r="X29" s="130"/>
      <c r="Y29" s="130"/>
      <c r="Z29" s="184">
        <v>8</v>
      </c>
      <c r="AA29" s="184"/>
      <c r="AB29" s="184"/>
      <c r="AC29" s="184"/>
      <c r="AD29" s="184">
        <f>SUM(C29:AC29)</f>
        <v>52</v>
      </c>
      <c r="AE29" s="184"/>
      <c r="AF29" s="184"/>
      <c r="AG29" s="184"/>
      <c r="AH29" s="307"/>
      <c r="AI29" s="64"/>
      <c r="AJ29" s="64"/>
      <c r="AK29" s="59"/>
      <c r="AL29" s="59"/>
      <c r="AM29" s="59"/>
      <c r="AN29" s="63"/>
      <c r="AO29" s="59"/>
      <c r="AP29" s="59"/>
      <c r="AW29" s="59"/>
      <c r="AX29" s="59"/>
      <c r="AY29" s="59"/>
    </row>
    <row r="30" spans="2:36" ht="15" customHeight="1">
      <c r="B30" s="20" t="s">
        <v>84</v>
      </c>
      <c r="C30" s="184">
        <v>30</v>
      </c>
      <c r="D30" s="184"/>
      <c r="E30" s="184"/>
      <c r="F30" s="184">
        <v>11</v>
      </c>
      <c r="G30" s="184"/>
      <c r="H30" s="184"/>
      <c r="I30" s="286"/>
      <c r="J30" s="286"/>
      <c r="K30" s="286"/>
      <c r="L30" s="184">
        <v>3</v>
      </c>
      <c r="M30" s="184"/>
      <c r="N30" s="184"/>
      <c r="O30" s="184"/>
      <c r="P30" s="184"/>
      <c r="Q30" s="184"/>
      <c r="R30" s="184"/>
      <c r="S30" s="184"/>
      <c r="T30" s="184"/>
      <c r="U30" s="287"/>
      <c r="V30" s="287"/>
      <c r="W30" s="287"/>
      <c r="X30" s="287"/>
      <c r="Y30" s="287"/>
      <c r="Z30" s="184">
        <v>8</v>
      </c>
      <c r="AA30" s="184"/>
      <c r="AB30" s="184"/>
      <c r="AC30" s="184"/>
      <c r="AD30" s="184">
        <f>SUM(C30:AC30)</f>
        <v>52</v>
      </c>
      <c r="AE30" s="184"/>
      <c r="AF30" s="184"/>
      <c r="AG30" s="184"/>
      <c r="AH30" s="307"/>
      <c r="AI30" s="64"/>
      <c r="AJ30" s="64"/>
    </row>
    <row r="31" spans="2:36" ht="15" customHeight="1">
      <c r="B31" s="20" t="s">
        <v>85</v>
      </c>
      <c r="C31" s="184">
        <v>30</v>
      </c>
      <c r="D31" s="184"/>
      <c r="E31" s="184"/>
      <c r="F31" s="184">
        <v>11</v>
      </c>
      <c r="G31" s="184"/>
      <c r="H31" s="184"/>
      <c r="I31" s="286"/>
      <c r="J31" s="286"/>
      <c r="K31" s="286"/>
      <c r="L31" s="184"/>
      <c r="M31" s="184"/>
      <c r="N31" s="184"/>
      <c r="O31" s="184"/>
      <c r="P31" s="184"/>
      <c r="Q31" s="184"/>
      <c r="R31" s="184"/>
      <c r="S31" s="184"/>
      <c r="T31" s="184"/>
      <c r="U31" s="184">
        <v>9</v>
      </c>
      <c r="V31" s="184"/>
      <c r="W31" s="184"/>
      <c r="X31" s="184"/>
      <c r="Y31" s="184"/>
      <c r="Z31" s="184">
        <v>2</v>
      </c>
      <c r="AA31" s="184"/>
      <c r="AB31" s="184"/>
      <c r="AC31" s="184"/>
      <c r="AD31" s="184">
        <f>SUM(C31:AC31)</f>
        <v>52</v>
      </c>
      <c r="AE31" s="184"/>
      <c r="AF31" s="184"/>
      <c r="AG31" s="184"/>
      <c r="AH31" s="307"/>
      <c r="AI31" s="64"/>
      <c r="AJ31" s="64"/>
    </row>
    <row r="32" spans="2:36" ht="15" customHeight="1"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59"/>
      <c r="AJ32" s="59"/>
    </row>
    <row r="33" spans="2:36" ht="15" customHeight="1">
      <c r="B33" s="229" t="s">
        <v>86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68"/>
      <c r="AJ33" s="68"/>
    </row>
    <row r="34" spans="2:69" ht="15" customHeight="1">
      <c r="B34" s="46" t="s">
        <v>87</v>
      </c>
      <c r="C34" s="281" t="s">
        <v>88</v>
      </c>
      <c r="D34" s="282"/>
      <c r="E34" s="282"/>
      <c r="F34" s="282"/>
      <c r="G34" s="282"/>
      <c r="H34" s="282"/>
      <c r="I34" s="282"/>
      <c r="J34" s="282"/>
      <c r="K34" s="282"/>
      <c r="L34" s="39" t="s">
        <v>89</v>
      </c>
      <c r="M34" s="283">
        <f>M35+M36+M37</f>
        <v>0</v>
      </c>
      <c r="N34" s="283"/>
      <c r="O34" s="265" t="s">
        <v>90</v>
      </c>
      <c r="P34" s="266"/>
      <c r="Q34" s="21"/>
      <c r="R34" s="284" t="s">
        <v>91</v>
      </c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65" t="s">
        <v>92</v>
      </c>
      <c r="AE34" s="265"/>
      <c r="AF34" s="265" t="s">
        <v>93</v>
      </c>
      <c r="AG34" s="265"/>
      <c r="AH34" s="266"/>
      <c r="AI34" s="68"/>
      <c r="AJ34" s="68"/>
      <c r="BN34" s="63"/>
      <c r="BO34" s="63"/>
      <c r="BP34" s="63"/>
      <c r="BQ34" s="63"/>
    </row>
    <row r="35" spans="2:69" ht="15" customHeight="1">
      <c r="B35" s="46"/>
      <c r="C35" s="47"/>
      <c r="D35" s="279" t="s">
        <v>94</v>
      </c>
      <c r="E35" s="279"/>
      <c r="F35" s="279"/>
      <c r="G35" s="279"/>
      <c r="H35" s="279"/>
      <c r="I35" s="279"/>
      <c r="J35" s="279"/>
      <c r="K35" s="279"/>
      <c r="L35" s="40" t="s">
        <v>174</v>
      </c>
      <c r="M35" s="274">
        <f>SUM(Q70,Q84,Q98,Q112,Q126,Q140,Q154,Q168)</f>
        <v>0</v>
      </c>
      <c r="N35" s="275"/>
      <c r="O35" s="248">
        <f>IF(M$34=0,"",M35/M$34*100)</f>
      </c>
      <c r="P35" s="249"/>
      <c r="Q35" s="23"/>
      <c r="R35" s="256" t="s">
        <v>77</v>
      </c>
      <c r="S35" s="257"/>
      <c r="T35" s="257"/>
      <c r="U35" s="257"/>
      <c r="V35" s="257"/>
      <c r="W35" s="257"/>
      <c r="X35" s="257"/>
      <c r="Y35" s="257"/>
      <c r="Z35" s="257"/>
      <c r="AA35" s="257"/>
      <c r="AB35" s="259" t="s">
        <v>175</v>
      </c>
      <c r="AC35" s="259"/>
      <c r="AD35" s="243">
        <f>BC169</f>
        <v>0</v>
      </c>
      <c r="AE35" s="243"/>
      <c r="AF35" s="243">
        <f>IF(OR(BD169&gt;0,BE169&gt;0),BD169+BE169,0)</f>
        <v>0</v>
      </c>
      <c r="AG35" s="243"/>
      <c r="AH35" s="276"/>
      <c r="AI35" s="68"/>
      <c r="AJ35" s="68"/>
      <c r="BN35" s="63"/>
      <c r="BO35" s="63"/>
      <c r="BP35" s="63"/>
      <c r="BQ35" s="63"/>
    </row>
    <row r="36" spans="2:69" ht="15" customHeight="1">
      <c r="B36" s="46"/>
      <c r="C36" s="22"/>
      <c r="D36" s="273" t="s">
        <v>95</v>
      </c>
      <c r="E36" s="273"/>
      <c r="F36" s="273"/>
      <c r="G36" s="273"/>
      <c r="H36" s="273"/>
      <c r="I36" s="273"/>
      <c r="J36" s="273"/>
      <c r="K36" s="273"/>
      <c r="L36" s="41" t="s">
        <v>176</v>
      </c>
      <c r="M36" s="274">
        <f>SUM(T70,T84,T98,T112,T126,T140,T154,T168)</f>
        <v>0</v>
      </c>
      <c r="N36" s="275"/>
      <c r="O36" s="248">
        <f>IF(M$34=0,"",M36/M$34*100)</f>
      </c>
      <c r="P36" s="249"/>
      <c r="Q36" s="23"/>
      <c r="R36" s="244" t="s">
        <v>96</v>
      </c>
      <c r="S36" s="245"/>
      <c r="T36" s="245"/>
      <c r="U36" s="245"/>
      <c r="V36" s="245"/>
      <c r="W36" s="245"/>
      <c r="X36" s="245"/>
      <c r="Y36" s="245"/>
      <c r="Z36" s="245"/>
      <c r="AA36" s="245"/>
      <c r="AB36" s="277" t="s">
        <v>177</v>
      </c>
      <c r="AC36" s="277"/>
      <c r="AD36" s="246">
        <f>BF169</f>
        <v>0</v>
      </c>
      <c r="AE36" s="246"/>
      <c r="AF36" s="246">
        <f>IF(OR(BG169&gt;0,BH169&gt;0),BG169+BH169,0)</f>
        <v>0</v>
      </c>
      <c r="AG36" s="246"/>
      <c r="AH36" s="278"/>
      <c r="AI36" s="68"/>
      <c r="AJ36" s="68"/>
      <c r="BN36" s="63"/>
      <c r="BO36" s="63"/>
      <c r="BP36" s="63"/>
      <c r="BQ36" s="63"/>
    </row>
    <row r="37" spans="2:69" ht="15" customHeight="1">
      <c r="B37" s="46"/>
      <c r="C37" s="22"/>
      <c r="D37" s="273" t="s">
        <v>97</v>
      </c>
      <c r="E37" s="273"/>
      <c r="F37" s="273"/>
      <c r="G37" s="273"/>
      <c r="H37" s="273"/>
      <c r="I37" s="273"/>
      <c r="J37" s="273"/>
      <c r="K37" s="273"/>
      <c r="L37" s="41" t="s">
        <v>178</v>
      </c>
      <c r="M37" s="274">
        <f>SUM(W70,W84,W98,W112,W126,W140,W154,W168)</f>
        <v>0</v>
      </c>
      <c r="N37" s="275"/>
      <c r="O37" s="248">
        <f>IF(M$34=0,"",M37/M$34*100)</f>
      </c>
      <c r="P37" s="249"/>
      <c r="Q37" s="23"/>
      <c r="R37" s="231" t="s">
        <v>98</v>
      </c>
      <c r="S37" s="232"/>
      <c r="T37" s="232"/>
      <c r="U37" s="232"/>
      <c r="V37" s="232"/>
      <c r="W37" s="232"/>
      <c r="X37" s="232"/>
      <c r="Y37" s="232"/>
      <c r="Z37" s="232"/>
      <c r="AA37" s="232"/>
      <c r="AB37" s="233" t="s">
        <v>179</v>
      </c>
      <c r="AC37" s="233"/>
      <c r="AD37" s="234">
        <f>BI169</f>
        <v>0</v>
      </c>
      <c r="AE37" s="234"/>
      <c r="AF37" s="234">
        <f>IF(OR(BJ169&gt;0,BK169&gt;0),BJ169+BK169,0)</f>
        <v>0</v>
      </c>
      <c r="AG37" s="234"/>
      <c r="AH37" s="235"/>
      <c r="AI37" s="68"/>
      <c r="AJ37" s="68"/>
      <c r="BN37" s="63"/>
      <c r="BO37" s="63"/>
      <c r="BP37" s="63"/>
      <c r="BQ37" s="63"/>
    </row>
    <row r="38" spans="2:69" ht="15" customHeight="1">
      <c r="B38" s="46"/>
      <c r="C38" s="309" t="s">
        <v>99</v>
      </c>
      <c r="D38" s="226"/>
      <c r="E38" s="226"/>
      <c r="F38" s="226"/>
      <c r="G38" s="226"/>
      <c r="H38" s="226"/>
      <c r="I38" s="226"/>
      <c r="J38" s="226"/>
      <c r="K38" s="226"/>
      <c r="L38" s="310"/>
      <c r="M38" s="268">
        <v>60</v>
      </c>
      <c r="N38" s="269"/>
      <c r="O38" s="270" t="s">
        <v>93</v>
      </c>
      <c r="P38" s="271"/>
      <c r="Q38" s="24"/>
      <c r="R38" s="46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68"/>
      <c r="AJ38" s="68"/>
      <c r="BN38" s="63"/>
      <c r="BO38" s="63"/>
      <c r="BP38" s="63"/>
      <c r="BQ38" s="63"/>
    </row>
    <row r="39" spans="2:36" ht="15" customHeight="1">
      <c r="B39" s="46"/>
      <c r="C39" s="46"/>
      <c r="D39" s="4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5" t="s">
        <v>100</v>
      </c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72">
        <f>SUM(AA70,AA84,AA98,AA112,AA126,AA140,AA154,AA168)</f>
        <v>300</v>
      </c>
      <c r="AF39" s="272"/>
      <c r="AG39" s="272"/>
      <c r="AH39" s="50" t="s">
        <v>101</v>
      </c>
      <c r="AI39" s="71"/>
      <c r="AJ39" s="71"/>
    </row>
    <row r="40" spans="2:36" ht="15" customHeight="1">
      <c r="B40" s="26" t="s">
        <v>102</v>
      </c>
      <c r="C40" s="263" t="s">
        <v>103</v>
      </c>
      <c r="D40" s="264"/>
      <c r="E40" s="264"/>
      <c r="F40" s="264"/>
      <c r="G40" s="264"/>
      <c r="H40" s="264"/>
      <c r="I40" s="265" t="s">
        <v>92</v>
      </c>
      <c r="J40" s="265"/>
      <c r="K40" s="265" t="s">
        <v>93</v>
      </c>
      <c r="L40" s="265"/>
      <c r="M40" s="265"/>
      <c r="N40" s="265" t="s">
        <v>90</v>
      </c>
      <c r="O40" s="265"/>
      <c r="P40" s="266"/>
      <c r="Q40" s="25"/>
      <c r="R40" s="229" t="s">
        <v>104</v>
      </c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67">
        <f>IF(AE39=0,"",INT(M34/AE39*1000+0.5)/10)</f>
        <v>0</v>
      </c>
      <c r="AF40" s="267"/>
      <c r="AG40" s="267"/>
      <c r="AH40" s="28" t="s">
        <v>90</v>
      </c>
      <c r="AI40" s="59"/>
      <c r="AJ40" s="59"/>
    </row>
    <row r="41" spans="2:36" ht="15" customHeight="1">
      <c r="B41" s="255"/>
      <c r="C41" s="256" t="s">
        <v>105</v>
      </c>
      <c r="D41" s="257"/>
      <c r="E41" s="257"/>
      <c r="F41" s="257"/>
      <c r="G41" s="257"/>
      <c r="H41" s="45" t="s">
        <v>106</v>
      </c>
      <c r="I41" s="243">
        <f>$AO169</f>
        <v>0</v>
      </c>
      <c r="J41" s="243"/>
      <c r="K41" s="258">
        <f>AP169</f>
        <v>0</v>
      </c>
      <c r="L41" s="258"/>
      <c r="M41" s="258"/>
      <c r="N41" s="248">
        <f>IF(SUM($K$41:$M$43)=0,"",K41/SUM($K$41:$M$43)*100)</f>
      </c>
      <c r="O41" s="248"/>
      <c r="P41" s="249"/>
      <c r="Q41" s="25"/>
      <c r="R41" s="25"/>
      <c r="S41" s="309"/>
      <c r="T41" s="226"/>
      <c r="U41" s="226"/>
      <c r="V41" s="226"/>
      <c r="W41" s="226"/>
      <c r="X41" s="226"/>
      <c r="Y41" s="226"/>
      <c r="Z41" s="226"/>
      <c r="AA41" s="310"/>
      <c r="AB41" s="259" t="s">
        <v>92</v>
      </c>
      <c r="AC41" s="243"/>
      <c r="AD41" s="243" t="s">
        <v>93</v>
      </c>
      <c r="AE41" s="243"/>
      <c r="AF41" s="243"/>
      <c r="AG41" s="25"/>
      <c r="AH41" s="25"/>
      <c r="AI41" s="59"/>
      <c r="AJ41" s="59"/>
    </row>
    <row r="42" spans="2:36" ht="15" customHeight="1">
      <c r="B42" s="255"/>
      <c r="C42" s="244" t="s">
        <v>107</v>
      </c>
      <c r="D42" s="245"/>
      <c r="E42" s="245"/>
      <c r="F42" s="245"/>
      <c r="G42" s="245"/>
      <c r="H42" s="48" t="s">
        <v>108</v>
      </c>
      <c r="I42" s="246">
        <f>$AQ169</f>
        <v>0</v>
      </c>
      <c r="J42" s="246"/>
      <c r="K42" s="247">
        <f>AR169</f>
        <v>0</v>
      </c>
      <c r="L42" s="247"/>
      <c r="M42" s="247"/>
      <c r="N42" s="248">
        <f>IF(SUM($K$41:$M$43)=0,"",K42/SUM($K$41:$M$43)*100)</f>
      </c>
      <c r="O42" s="248"/>
      <c r="P42" s="249"/>
      <c r="Q42" s="25"/>
      <c r="R42" s="25"/>
      <c r="S42" s="250" t="s">
        <v>109</v>
      </c>
      <c r="T42" s="251"/>
      <c r="U42" s="251"/>
      <c r="V42" s="251"/>
      <c r="W42" s="251"/>
      <c r="X42" s="251"/>
      <c r="Y42" s="251"/>
      <c r="Z42" s="252" t="s">
        <v>110</v>
      </c>
      <c r="AA42" s="252"/>
      <c r="AB42" s="253">
        <f>$AW169</f>
        <v>0</v>
      </c>
      <c r="AC42" s="253"/>
      <c r="AD42" s="253">
        <f>IF(OR(AX169&gt;0,AY169&gt;0),AX169+AY169,0)</f>
        <v>0</v>
      </c>
      <c r="AE42" s="253"/>
      <c r="AF42" s="254"/>
      <c r="AG42" s="25"/>
      <c r="AH42" s="25"/>
      <c r="AI42" s="59"/>
      <c r="AJ42" s="59"/>
    </row>
    <row r="43" spans="2:36" ht="15" customHeight="1">
      <c r="B43" s="255"/>
      <c r="C43" s="231" t="s">
        <v>111</v>
      </c>
      <c r="D43" s="232"/>
      <c r="E43" s="232"/>
      <c r="F43" s="232"/>
      <c r="G43" s="232"/>
      <c r="H43" s="51" t="s">
        <v>112</v>
      </c>
      <c r="I43" s="234">
        <f>$AS169</f>
        <v>0</v>
      </c>
      <c r="J43" s="234"/>
      <c r="K43" s="260">
        <f>AT169</f>
        <v>0</v>
      </c>
      <c r="L43" s="260"/>
      <c r="M43" s="260"/>
      <c r="N43" s="261">
        <f>IF(SUM($K$41:$M$43)=0,"",K43/SUM($K$41:$M$43)*100)</f>
      </c>
      <c r="O43" s="261"/>
      <c r="P43" s="262"/>
      <c r="Q43" s="25"/>
      <c r="R43" s="25"/>
      <c r="S43" s="231" t="s">
        <v>113</v>
      </c>
      <c r="T43" s="232"/>
      <c r="U43" s="232"/>
      <c r="V43" s="232"/>
      <c r="W43" s="232"/>
      <c r="X43" s="232"/>
      <c r="Y43" s="232"/>
      <c r="Z43" s="233" t="s">
        <v>114</v>
      </c>
      <c r="AA43" s="233"/>
      <c r="AB43" s="234">
        <f>$AZ169</f>
        <v>0</v>
      </c>
      <c r="AC43" s="234"/>
      <c r="AD43" s="234">
        <f>IF(OR(BA169&gt;0,BB169&gt;0),BA169+BB169,0)</f>
        <v>0</v>
      </c>
      <c r="AE43" s="234"/>
      <c r="AF43" s="235"/>
      <c r="AG43" s="25"/>
      <c r="AH43" s="25"/>
      <c r="AI43" s="59"/>
      <c r="AJ43" s="59"/>
    </row>
    <row r="44" spans="2:59" ht="15" customHeight="1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59"/>
      <c r="AJ44" s="59"/>
      <c r="AK44" s="59"/>
      <c r="AL44" s="59"/>
      <c r="AM44" s="59"/>
      <c r="AN44" s="63"/>
      <c r="AO44" s="59"/>
      <c r="AP44" s="59"/>
      <c r="AQ44" s="59"/>
      <c r="AR44" s="59"/>
      <c r="AS44" s="59"/>
      <c r="AT44" s="59"/>
      <c r="AU44" s="59"/>
      <c r="AV44" s="63"/>
      <c r="AW44" s="59"/>
      <c r="AX44" s="59"/>
      <c r="AY44" s="59"/>
      <c r="BC44" s="59"/>
      <c r="BD44" s="59"/>
      <c r="BE44" s="63"/>
      <c r="BF44" s="63"/>
      <c r="BG44" s="63"/>
    </row>
    <row r="45" spans="2:59" ht="15" customHeight="1">
      <c r="B45" s="26" t="s">
        <v>115</v>
      </c>
      <c r="C45" s="236" t="s">
        <v>116</v>
      </c>
      <c r="D45" s="237"/>
      <c r="E45" s="237"/>
      <c r="F45" s="237"/>
      <c r="G45" s="237"/>
      <c r="H45" s="237"/>
      <c r="I45" s="237"/>
      <c r="J45" s="29"/>
      <c r="K45" s="238" t="s">
        <v>117</v>
      </c>
      <c r="L45" s="238"/>
      <c r="M45" s="238"/>
      <c r="N45" s="239">
        <f>$AK169</f>
        <v>0</v>
      </c>
      <c r="O45" s="239"/>
      <c r="P45" s="240" t="s">
        <v>118</v>
      </c>
      <c r="Q45" s="240"/>
      <c r="R45" s="240"/>
      <c r="S45" s="240"/>
      <c r="T45" s="240"/>
      <c r="U45" s="240"/>
      <c r="V45" s="240"/>
      <c r="W45" s="240"/>
      <c r="X45" s="239">
        <f>$AL169</f>
        <v>0</v>
      </c>
      <c r="Y45" s="226"/>
      <c r="Z45" s="241" t="s">
        <v>119</v>
      </c>
      <c r="AA45" s="242"/>
      <c r="AB45" s="242"/>
      <c r="AC45" s="242"/>
      <c r="AD45" s="242"/>
      <c r="AE45" s="242"/>
      <c r="AF45" s="226">
        <f>$AM169</f>
        <v>0</v>
      </c>
      <c r="AG45" s="226"/>
      <c r="AH45" s="30"/>
      <c r="AI45" s="43"/>
      <c r="AJ45" s="43"/>
      <c r="AK45" s="59"/>
      <c r="AL45" s="59"/>
      <c r="AM45" s="59"/>
      <c r="AN45" s="43"/>
      <c r="AO45" s="43"/>
      <c r="AP45" s="43"/>
      <c r="AQ45" s="43"/>
      <c r="AR45" s="43"/>
      <c r="AS45" s="43"/>
      <c r="AT45" s="43"/>
      <c r="AU45" s="43"/>
      <c r="AV45" s="43"/>
      <c r="AW45" s="59"/>
      <c r="AX45" s="59"/>
      <c r="AY45" s="59"/>
      <c r="BC45" s="43"/>
      <c r="BD45" s="43"/>
      <c r="BE45" s="43"/>
      <c r="BF45" s="63"/>
      <c r="BG45" s="63"/>
    </row>
    <row r="46" spans="2:59" ht="15" customHeight="1">
      <c r="B46" s="74"/>
      <c r="C46" s="63"/>
      <c r="D46" s="43"/>
      <c r="E46" s="43"/>
      <c r="F46" s="43"/>
      <c r="G46" s="43"/>
      <c r="H46" s="63"/>
      <c r="I46" s="59"/>
      <c r="J46" s="63"/>
      <c r="K46" s="59"/>
      <c r="L46" s="59"/>
      <c r="M46" s="63"/>
      <c r="N46" s="63"/>
      <c r="O46" s="63"/>
      <c r="P46" s="63"/>
      <c r="Q46" s="63"/>
      <c r="R46" s="63"/>
      <c r="S46" s="59"/>
      <c r="T46" s="63"/>
      <c r="U46" s="59"/>
      <c r="V46" s="75"/>
      <c r="W46" s="75"/>
      <c r="X46" s="63"/>
      <c r="Y46" s="43"/>
      <c r="Z46" s="43"/>
      <c r="AA46" s="43"/>
      <c r="AB46" s="43"/>
      <c r="AC46" s="63"/>
      <c r="AD46" s="59"/>
      <c r="AE46" s="63"/>
      <c r="AF46" s="59"/>
      <c r="AG46" s="75"/>
      <c r="AI46" s="43"/>
      <c r="AJ46" s="43"/>
      <c r="AK46" s="59"/>
      <c r="AL46" s="59"/>
      <c r="AM46" s="59"/>
      <c r="AN46" s="43"/>
      <c r="AO46" s="43"/>
      <c r="AP46" s="43"/>
      <c r="AQ46" s="43"/>
      <c r="AR46" s="43"/>
      <c r="AS46" s="43"/>
      <c r="AT46" s="43"/>
      <c r="AU46" s="43"/>
      <c r="AV46" s="43"/>
      <c r="AW46" s="59"/>
      <c r="AX46" s="59"/>
      <c r="AY46" s="59"/>
      <c r="BC46" s="43"/>
      <c r="BD46" s="43"/>
      <c r="BE46" s="43"/>
      <c r="BF46" s="63"/>
      <c r="BG46" s="63"/>
    </row>
    <row r="47" spans="2:59" ht="15" customHeight="1">
      <c r="B47" s="26" t="s">
        <v>120</v>
      </c>
      <c r="C47" s="31" t="s">
        <v>186</v>
      </c>
      <c r="D47" s="31"/>
      <c r="E47" s="31"/>
      <c r="F47" s="31"/>
      <c r="G47" s="31"/>
      <c r="H47" s="31"/>
      <c r="I47" s="31"/>
      <c r="J47" s="140" t="s">
        <v>180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2"/>
      <c r="AI47" s="43"/>
      <c r="AJ47" s="43"/>
      <c r="AK47" s="59"/>
      <c r="AL47" s="59"/>
      <c r="AM47" s="59"/>
      <c r="AN47" s="43"/>
      <c r="AO47" s="43"/>
      <c r="AP47" s="43"/>
      <c r="AQ47" s="43"/>
      <c r="AR47" s="43"/>
      <c r="AS47" s="43"/>
      <c r="AT47" s="43"/>
      <c r="AU47" s="43"/>
      <c r="AV47" s="43"/>
      <c r="AW47" s="59"/>
      <c r="AX47" s="59"/>
      <c r="AY47" s="59"/>
      <c r="BC47" s="43"/>
      <c r="BD47" s="43"/>
      <c r="BE47" s="43"/>
      <c r="BF47" s="63"/>
      <c r="BG47" s="63"/>
    </row>
    <row r="48" spans="2:59" ht="15" customHeight="1">
      <c r="B48" s="74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43"/>
      <c r="AJ48" s="43"/>
      <c r="AK48" s="59"/>
      <c r="AL48" s="59"/>
      <c r="AM48" s="59"/>
      <c r="AN48" s="43"/>
      <c r="AO48" s="43"/>
      <c r="AP48" s="43"/>
      <c r="AQ48" s="43"/>
      <c r="AR48" s="43"/>
      <c r="AS48" s="43"/>
      <c r="AT48" s="43"/>
      <c r="AU48" s="43"/>
      <c r="AV48" s="43"/>
      <c r="AW48" s="59"/>
      <c r="AX48" s="59"/>
      <c r="AY48" s="59"/>
      <c r="BC48" s="43"/>
      <c r="BD48" s="43"/>
      <c r="BE48" s="43"/>
      <c r="BF48" s="63"/>
      <c r="BG48" s="63"/>
    </row>
    <row r="49" spans="2:59" ht="15" customHeight="1">
      <c r="B49" s="49" t="s">
        <v>121</v>
      </c>
      <c r="C49" s="228" t="s">
        <v>122</v>
      </c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43"/>
      <c r="AJ49" s="59"/>
      <c r="AK49" s="59"/>
      <c r="AL49" s="59"/>
      <c r="AM49" s="59"/>
      <c r="AN49" s="63"/>
      <c r="AO49" s="59"/>
      <c r="AP49" s="59"/>
      <c r="AQ49" s="59"/>
      <c r="AR49" s="59"/>
      <c r="AS49" s="59"/>
      <c r="AT49" s="59"/>
      <c r="AU49" s="59"/>
      <c r="AV49" s="63"/>
      <c r="AW49" s="59"/>
      <c r="AX49" s="59"/>
      <c r="AY49" s="59"/>
      <c r="BC49" s="59"/>
      <c r="BD49" s="59"/>
      <c r="BE49" s="63"/>
      <c r="BF49" s="63"/>
      <c r="BG49" s="63"/>
    </row>
    <row r="50" spans="2:59" ht="15" customHeight="1">
      <c r="B50" s="7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43"/>
      <c r="AJ50" s="59"/>
      <c r="AK50" s="59"/>
      <c r="AL50" s="59"/>
      <c r="AM50" s="59"/>
      <c r="AN50" s="63"/>
      <c r="AO50" s="59"/>
      <c r="AP50" s="59"/>
      <c r="AQ50" s="59"/>
      <c r="AR50" s="59"/>
      <c r="AS50" s="59"/>
      <c r="AT50" s="59"/>
      <c r="AU50" s="59"/>
      <c r="AV50" s="63"/>
      <c r="AW50" s="59"/>
      <c r="AX50" s="59"/>
      <c r="AY50" s="59"/>
      <c r="BC50" s="59"/>
      <c r="BD50" s="59"/>
      <c r="BE50" s="63"/>
      <c r="BF50" s="63"/>
      <c r="BG50" s="63"/>
    </row>
    <row r="51" spans="2:59" ht="15" customHeight="1">
      <c r="B51" s="74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43"/>
      <c r="AJ51" s="59"/>
      <c r="AK51" s="59"/>
      <c r="AL51" s="59"/>
      <c r="AM51" s="59"/>
      <c r="AN51" s="63"/>
      <c r="AO51" s="59"/>
      <c r="AP51" s="59"/>
      <c r="AQ51" s="59"/>
      <c r="AR51" s="59"/>
      <c r="AS51" s="59"/>
      <c r="AT51" s="59"/>
      <c r="AU51" s="59"/>
      <c r="AV51" s="63"/>
      <c r="AW51" s="59"/>
      <c r="AX51" s="59"/>
      <c r="AY51" s="59"/>
      <c r="BC51" s="59"/>
      <c r="BD51" s="59"/>
      <c r="BE51" s="63"/>
      <c r="BF51" s="63"/>
      <c r="BG51" s="63"/>
    </row>
    <row r="52" spans="2:59" ht="15" customHeight="1">
      <c r="B52" s="74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43"/>
      <c r="AJ52" s="59"/>
      <c r="AK52" s="59"/>
      <c r="AL52" s="59"/>
      <c r="AM52" s="59"/>
      <c r="AN52" s="63"/>
      <c r="AO52" s="59"/>
      <c r="AP52" s="59"/>
      <c r="AQ52" s="59"/>
      <c r="AR52" s="59"/>
      <c r="AS52" s="59"/>
      <c r="AT52" s="59"/>
      <c r="AU52" s="59"/>
      <c r="AV52" s="63"/>
      <c r="AW52" s="59"/>
      <c r="AX52" s="59"/>
      <c r="AY52" s="59"/>
      <c r="BC52" s="59"/>
      <c r="BD52" s="59"/>
      <c r="BE52" s="63"/>
      <c r="BF52" s="63"/>
      <c r="BG52" s="63"/>
    </row>
    <row r="53" spans="2:59" ht="15" customHeight="1">
      <c r="B53" s="74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43"/>
      <c r="AJ53" s="59"/>
      <c r="AK53" s="59"/>
      <c r="AL53" s="59"/>
      <c r="AM53" s="59"/>
      <c r="AN53" s="63"/>
      <c r="AO53" s="59"/>
      <c r="AP53" s="59"/>
      <c r="AQ53" s="59"/>
      <c r="AR53" s="59"/>
      <c r="AS53" s="59"/>
      <c r="AT53" s="59"/>
      <c r="AU53" s="59"/>
      <c r="AV53" s="63"/>
      <c r="AW53" s="59"/>
      <c r="AX53" s="59"/>
      <c r="AY53" s="59"/>
      <c r="BC53" s="59"/>
      <c r="BD53" s="59"/>
      <c r="BE53" s="63"/>
      <c r="BF53" s="63"/>
      <c r="BG53" s="63"/>
    </row>
    <row r="54" spans="2:59" ht="15" customHeight="1">
      <c r="B54" s="74"/>
      <c r="C54" s="68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59"/>
      <c r="AK54" s="59"/>
      <c r="AL54" s="59"/>
      <c r="AM54" s="59"/>
      <c r="AN54" s="63"/>
      <c r="AO54" s="59"/>
      <c r="AP54" s="59"/>
      <c r="AQ54" s="59"/>
      <c r="AR54" s="59"/>
      <c r="AS54" s="59"/>
      <c r="AT54" s="59"/>
      <c r="AU54" s="59"/>
      <c r="AV54" s="63"/>
      <c r="AW54" s="59"/>
      <c r="AX54" s="59"/>
      <c r="AY54" s="59"/>
      <c r="BC54" s="59"/>
      <c r="BD54" s="59"/>
      <c r="BE54" s="63"/>
      <c r="BF54" s="63"/>
      <c r="BG54" s="63"/>
    </row>
    <row r="55" spans="2:36" ht="12.75">
      <c r="B55" s="60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65"/>
      <c r="AJ55" s="60"/>
    </row>
    <row r="56" spans="2:36" ht="13.5" thickBot="1">
      <c r="B56" s="229" t="s">
        <v>123</v>
      </c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61"/>
      <c r="AJ56" s="61"/>
    </row>
    <row r="57" spans="2:63" ht="13.5" customHeight="1" thickBot="1" thickTop="1">
      <c r="B57" s="32"/>
      <c r="C57" s="192" t="s">
        <v>124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87" t="s">
        <v>125</v>
      </c>
      <c r="R57" s="187"/>
      <c r="S57" s="187" t="s">
        <v>24</v>
      </c>
      <c r="T57" s="187"/>
      <c r="U57" s="187"/>
      <c r="V57" s="230" t="s">
        <v>126</v>
      </c>
      <c r="W57" s="230"/>
      <c r="X57" s="230"/>
      <c r="Y57" s="187" t="s">
        <v>2</v>
      </c>
      <c r="Z57" s="187"/>
      <c r="AA57" s="187" t="s">
        <v>26</v>
      </c>
      <c r="AB57" s="187"/>
      <c r="AC57" s="187" t="s">
        <v>127</v>
      </c>
      <c r="AD57" s="187"/>
      <c r="AE57" s="188" t="s">
        <v>128</v>
      </c>
      <c r="AF57" s="188"/>
      <c r="AG57" s="223" t="s">
        <v>129</v>
      </c>
      <c r="AH57" s="223"/>
      <c r="AI57" s="76"/>
      <c r="AJ57" s="76"/>
      <c r="AK57" s="224" t="s">
        <v>181</v>
      </c>
      <c r="AL57" s="224"/>
      <c r="AM57" s="224"/>
      <c r="AN57" s="70"/>
      <c r="AO57" s="225" t="s">
        <v>182</v>
      </c>
      <c r="AP57" s="225"/>
      <c r="AQ57" s="225"/>
      <c r="AR57" s="225"/>
      <c r="AS57" s="224"/>
      <c r="AT57" s="224"/>
      <c r="AU57" s="72"/>
      <c r="AV57" s="77" t="s">
        <v>130</v>
      </c>
      <c r="AW57" s="146" t="s">
        <v>183</v>
      </c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8"/>
    </row>
    <row r="58" spans="2:63" ht="12" customHeight="1" thickBot="1" thickTop="1">
      <c r="B58" s="53" t="s">
        <v>132</v>
      </c>
      <c r="C58" s="222" t="s">
        <v>133</v>
      </c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 t="s">
        <v>134</v>
      </c>
      <c r="P58" s="222"/>
      <c r="Q58" s="185" t="s">
        <v>101</v>
      </c>
      <c r="R58" s="185"/>
      <c r="S58" s="52" t="s">
        <v>135</v>
      </c>
      <c r="T58" s="185" t="s">
        <v>101</v>
      </c>
      <c r="U58" s="185"/>
      <c r="V58" s="38" t="s">
        <v>135</v>
      </c>
      <c r="W58" s="185" t="s">
        <v>101</v>
      </c>
      <c r="X58" s="185"/>
      <c r="Y58" s="185" t="s">
        <v>101</v>
      </c>
      <c r="Z58" s="185"/>
      <c r="AA58" s="185" t="s">
        <v>101</v>
      </c>
      <c r="AB58" s="185"/>
      <c r="AC58" s="185" t="s">
        <v>90</v>
      </c>
      <c r="AD58" s="185"/>
      <c r="AE58" s="188"/>
      <c r="AF58" s="188"/>
      <c r="AG58" s="223"/>
      <c r="AH58" s="223"/>
      <c r="AI58" s="78"/>
      <c r="AJ58" s="78"/>
      <c r="AK58" s="79" t="s">
        <v>136</v>
      </c>
      <c r="AL58" s="80" t="s">
        <v>137</v>
      </c>
      <c r="AM58" s="81" t="s">
        <v>138</v>
      </c>
      <c r="AN58" s="82"/>
      <c r="AO58" s="83" t="s">
        <v>138</v>
      </c>
      <c r="AP58" s="84" t="s">
        <v>139</v>
      </c>
      <c r="AQ58" s="85" t="s">
        <v>136</v>
      </c>
      <c r="AR58" s="86" t="s">
        <v>140</v>
      </c>
      <c r="AS58" s="87" t="s">
        <v>141</v>
      </c>
      <c r="AT58" s="88" t="s">
        <v>142</v>
      </c>
      <c r="AU58" s="69"/>
      <c r="AV58" s="79" t="s">
        <v>143</v>
      </c>
      <c r="AW58" s="89" t="s">
        <v>144</v>
      </c>
      <c r="AX58" s="89" t="s">
        <v>184</v>
      </c>
      <c r="AY58" s="89" t="s">
        <v>184</v>
      </c>
      <c r="AZ58" s="90" t="s">
        <v>145</v>
      </c>
      <c r="BA58" s="90" t="s">
        <v>185</v>
      </c>
      <c r="BB58" s="90" t="s">
        <v>185</v>
      </c>
      <c r="BC58" s="89" t="s">
        <v>146</v>
      </c>
      <c r="BD58" s="89" t="s">
        <v>147</v>
      </c>
      <c r="BE58" s="89" t="s">
        <v>147</v>
      </c>
      <c r="BF58" s="90" t="s">
        <v>148</v>
      </c>
      <c r="BG58" s="90" t="s">
        <v>149</v>
      </c>
      <c r="BH58" s="90" t="s">
        <v>149</v>
      </c>
      <c r="BI58" s="89" t="s">
        <v>150</v>
      </c>
      <c r="BJ58" s="89" t="s">
        <v>151</v>
      </c>
      <c r="BK58" s="89" t="s">
        <v>151</v>
      </c>
    </row>
    <row r="59" spans="2:63" ht="12" customHeight="1">
      <c r="B59" s="35" t="s">
        <v>87</v>
      </c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2"/>
      <c r="P59" s="182"/>
      <c r="Q59" s="182"/>
      <c r="R59" s="182"/>
      <c r="S59" s="15"/>
      <c r="T59" s="220"/>
      <c r="U59" s="221"/>
      <c r="V59" s="15"/>
      <c r="W59" s="220"/>
      <c r="X59" s="221"/>
      <c r="Y59" s="136">
        <f>IF(Q59+T59+W59=0,"",Q59+T59+W59)</f>
      </c>
      <c r="Z59" s="136"/>
      <c r="AA59" s="131">
        <f>IF(AG59=0,"",(AG59*30)-Y59)</f>
      </c>
      <c r="AB59" s="131"/>
      <c r="AC59" s="132">
        <f>IF(OR(AA59=0,Y59=""),"",INT(Y59/AA59*1000+0.5)/10)</f>
      </c>
      <c r="AD59" s="132"/>
      <c r="AE59" s="182"/>
      <c r="AF59" s="182"/>
      <c r="AG59" s="182"/>
      <c r="AH59" s="182"/>
      <c r="AI59" s="78"/>
      <c r="AJ59" s="78"/>
      <c r="AK59" s="91">
        <f>IF(AE59="и",1,0)</f>
        <v>0</v>
      </c>
      <c r="AL59" s="69">
        <f>IF(AE59="то",1,0)</f>
        <v>0</v>
      </c>
      <c r="AM59" s="73">
        <f>IF(AE59:AE167="з",1,0)</f>
        <v>0</v>
      </c>
      <c r="AN59" s="82"/>
      <c r="AO59" s="92">
        <f>IF(O59="з",1,0)</f>
        <v>0</v>
      </c>
      <c r="AP59" s="93">
        <f>IF(O59="з",Y59,0)</f>
        <v>0</v>
      </c>
      <c r="AQ59" s="94">
        <f>IF(O59="и",1,0)</f>
        <v>0</v>
      </c>
      <c r="AR59" s="95">
        <f>IF(O59="и",Y59,0)</f>
        <v>0</v>
      </c>
      <c r="AS59" s="96">
        <f>IF(O59="ф",1,0)</f>
        <v>0</v>
      </c>
      <c r="AT59" s="97">
        <f>IF(O59="ф",Y59,0)</f>
        <v>0</v>
      </c>
      <c r="AU59" s="69"/>
      <c r="AV59" s="91">
        <f>IF(S59="ф",T59,0)</f>
        <v>0</v>
      </c>
      <c r="AW59" s="98">
        <f>IF(OR(S59="кп",V59="кп"),1,0)</f>
        <v>0</v>
      </c>
      <c r="AX59" s="99">
        <f>IF(OR(S59="кп",V59="кп"),T59,0)</f>
        <v>0</v>
      </c>
      <c r="AY59" s="100">
        <f>IF(OR(S59="кп",V59="кп"),W59,0)</f>
        <v>0</v>
      </c>
      <c r="AZ59" s="69">
        <f>IF(OR(S59="кр",V59="кр"),1,0)</f>
        <v>0</v>
      </c>
      <c r="BA59" s="69">
        <f>IF(OR(S59="кр",V59="кр"),T59,0)</f>
        <v>0</v>
      </c>
      <c r="BB59" s="69">
        <f>IF(OR(S59="кр",V59="кр"),W59,0)</f>
        <v>0</v>
      </c>
      <c r="BC59" s="98">
        <f>IF(OR(S59="у",V59="у"),1,0)</f>
        <v>0</v>
      </c>
      <c r="BD59" s="99">
        <f>IF(OR(S59="у",V59="у"),T59,0)</f>
        <v>0</v>
      </c>
      <c r="BE59" s="100">
        <f>IF(OR(S59="у",V59="у"),W59,0)</f>
        <v>0</v>
      </c>
      <c r="BF59" s="69">
        <f>IF(OR(S59="уп",V59="уп"),1,0)</f>
        <v>0</v>
      </c>
      <c r="BG59" s="69">
        <f>IF(OR(S59="уп",V59="уп"),T59,0)</f>
        <v>0</v>
      </c>
      <c r="BH59" s="69">
        <f>IF(OR(S59="уп",V59="уп"),W59,0)</f>
        <v>0</v>
      </c>
      <c r="BI59" s="92">
        <f>IF(OR(S59="сп",V59="сп"),1,0)</f>
        <v>0</v>
      </c>
      <c r="BJ59" s="96">
        <f>IF(OR(S59="сп",V59="сп"),T59,0)</f>
        <v>0</v>
      </c>
      <c r="BK59" s="93">
        <f>IF(OR(S59="сп",V59="сп"),W59,0)</f>
        <v>0</v>
      </c>
    </row>
    <row r="60" spans="2:63" ht="12" customHeight="1">
      <c r="B60" s="35" t="s">
        <v>102</v>
      </c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30"/>
      <c r="P60" s="130"/>
      <c r="Q60" s="130"/>
      <c r="R60" s="130"/>
      <c r="S60" s="15"/>
      <c r="T60" s="216"/>
      <c r="U60" s="217"/>
      <c r="V60" s="15"/>
      <c r="W60" s="157"/>
      <c r="X60" s="158"/>
      <c r="Y60" s="136">
        <f aca="true" t="shared" si="0" ref="Y60:Y69">IF(Q60+T60+W60=0,"",Q60+T60+W60)</f>
      </c>
      <c r="Z60" s="136"/>
      <c r="AA60" s="131">
        <f aca="true" t="shared" si="1" ref="AA60:AA69">IF(AG60=0,"",(AG60*30)-Y60)</f>
      </c>
      <c r="AB60" s="131"/>
      <c r="AC60" s="132">
        <f aca="true" t="shared" si="2" ref="AC60:AC69">IF(OR(AA60=0,Y60=""),"",INT(Y60/AA60*1000+0.5)/10)</f>
      </c>
      <c r="AD60" s="132"/>
      <c r="AE60" s="130"/>
      <c r="AF60" s="130"/>
      <c r="AG60" s="157"/>
      <c r="AH60" s="158"/>
      <c r="AI60" s="78"/>
      <c r="AJ60" s="78"/>
      <c r="AK60" s="91">
        <f aca="true" t="shared" si="3" ref="AK60:AK123">IF(AE60="и",1,0)</f>
        <v>0</v>
      </c>
      <c r="AL60" s="69">
        <f aca="true" t="shared" si="4" ref="AL60:AL123">IF(AE60="то",1,0)</f>
        <v>0</v>
      </c>
      <c r="AM60" s="73">
        <f>IF(AE60:AE168="з",1,0)</f>
        <v>0</v>
      </c>
      <c r="AN60" s="82"/>
      <c r="AO60" s="92">
        <f aca="true" t="shared" si="5" ref="AO60:AO123">IF(O60="з",1,0)</f>
        <v>0</v>
      </c>
      <c r="AP60" s="93">
        <f aca="true" t="shared" si="6" ref="AP60:AP123">IF(O60="з",Y60,0)</f>
        <v>0</v>
      </c>
      <c r="AQ60" s="94">
        <f aca="true" t="shared" si="7" ref="AQ60:AQ123">IF(O60="и",1,0)</f>
        <v>0</v>
      </c>
      <c r="AR60" s="95">
        <f aca="true" t="shared" si="8" ref="AR60:AR123">IF(O60="и",Y60,0)</f>
        <v>0</v>
      </c>
      <c r="AS60" s="96">
        <f aca="true" t="shared" si="9" ref="AS60:AS123">IF(O60="ф",1,0)</f>
        <v>0</v>
      </c>
      <c r="AT60" s="97">
        <f aca="true" t="shared" si="10" ref="AT60:AT123">IF(O60="ф",Y60,0)</f>
        <v>0</v>
      </c>
      <c r="AU60" s="69"/>
      <c r="AV60" s="91">
        <f aca="true" t="shared" si="11" ref="AV60:AV123">IF(S60="ф",T60,0)</f>
        <v>0</v>
      </c>
      <c r="AW60" s="92">
        <f aca="true" t="shared" si="12" ref="AW60:AW123">IF(OR(S60="кп",V60="кп"),1,0)</f>
        <v>0</v>
      </c>
      <c r="AX60" s="96">
        <f aca="true" t="shared" si="13" ref="AX60:AX123">IF(OR(S60="кп",V60="кп"),T60,0)</f>
        <v>0</v>
      </c>
      <c r="AY60" s="93">
        <f aca="true" t="shared" si="14" ref="AY60:AY123">IF(OR(S60="кп",V60="кп"),W60,0)</f>
        <v>0</v>
      </c>
      <c r="AZ60" s="69">
        <f aca="true" t="shared" si="15" ref="AZ60:AZ123">IF(OR(S60="кр",V60="кр"),1,0)</f>
        <v>0</v>
      </c>
      <c r="BA60" s="69">
        <f aca="true" t="shared" si="16" ref="BA60:BA123">IF(OR(S60="кр",V60="кр"),T60,0)</f>
        <v>0</v>
      </c>
      <c r="BB60" s="69">
        <f aca="true" t="shared" si="17" ref="BB60:BB123">IF(OR(S60="кр",V60="кр"),W60,0)</f>
        <v>0</v>
      </c>
      <c r="BC60" s="92">
        <f aca="true" t="shared" si="18" ref="BC60:BC123">IF(OR(S60="у",V60="у"),1,0)</f>
        <v>0</v>
      </c>
      <c r="BD60" s="96">
        <f aca="true" t="shared" si="19" ref="BD60:BD123">IF(OR(S60="у",V60="у"),T60,0)</f>
        <v>0</v>
      </c>
      <c r="BE60" s="93">
        <f aca="true" t="shared" si="20" ref="BE60:BE123">IF(OR(S60="у",V60="у"),W60,0)</f>
        <v>0</v>
      </c>
      <c r="BF60" s="69">
        <f aca="true" t="shared" si="21" ref="BF60:BF123">IF(OR(S60="уп",V60="уп"),1,0)</f>
        <v>0</v>
      </c>
      <c r="BG60" s="69">
        <f aca="true" t="shared" si="22" ref="BG60:BG123">IF(OR(S60="уп",V60="уп"),T60,0)</f>
        <v>0</v>
      </c>
      <c r="BH60" s="69">
        <f aca="true" t="shared" si="23" ref="BH60:BH123">IF(OR(S60="уп",V60="уп"),W60,0)</f>
        <v>0</v>
      </c>
      <c r="BI60" s="92">
        <f aca="true" t="shared" si="24" ref="BI60:BI123">IF(OR(S60="сп",V60="сп"),1,0)</f>
        <v>0</v>
      </c>
      <c r="BJ60" s="96">
        <f aca="true" t="shared" si="25" ref="BJ60:BJ123">IF(OR(S60="сп",V60="сп"),T60,0)</f>
        <v>0</v>
      </c>
      <c r="BK60" s="93">
        <f aca="true" t="shared" si="26" ref="BK60:BK123">IF(OR(S60="сп",V60="сп"),W60,0)</f>
        <v>0</v>
      </c>
    </row>
    <row r="61" spans="2:63" ht="12" customHeight="1">
      <c r="B61" s="35" t="s">
        <v>115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30"/>
      <c r="P61" s="130"/>
      <c r="Q61" s="130"/>
      <c r="R61" s="130"/>
      <c r="S61" s="16"/>
      <c r="T61" s="212"/>
      <c r="U61" s="213"/>
      <c r="V61" s="33"/>
      <c r="W61" s="157"/>
      <c r="X61" s="158"/>
      <c r="Y61" s="136">
        <f t="shared" si="0"/>
      </c>
      <c r="Z61" s="136"/>
      <c r="AA61" s="131">
        <f t="shared" si="1"/>
      </c>
      <c r="AB61" s="131"/>
      <c r="AC61" s="132">
        <f t="shared" si="2"/>
      </c>
      <c r="AD61" s="132"/>
      <c r="AE61" s="130"/>
      <c r="AF61" s="130"/>
      <c r="AG61" s="157"/>
      <c r="AH61" s="158"/>
      <c r="AI61" s="78"/>
      <c r="AJ61" s="78"/>
      <c r="AK61" s="91">
        <f t="shared" si="3"/>
        <v>0</v>
      </c>
      <c r="AL61" s="69">
        <f t="shared" si="4"/>
        <v>0</v>
      </c>
      <c r="AM61" s="73">
        <f>IF(AE61:AE169="з",1,0)</f>
        <v>0</v>
      </c>
      <c r="AN61" s="82"/>
      <c r="AO61" s="92">
        <f t="shared" si="5"/>
        <v>0</v>
      </c>
      <c r="AP61" s="93">
        <f t="shared" si="6"/>
        <v>0</v>
      </c>
      <c r="AQ61" s="94">
        <f t="shared" si="7"/>
        <v>0</v>
      </c>
      <c r="AR61" s="95">
        <f t="shared" si="8"/>
        <v>0</v>
      </c>
      <c r="AS61" s="96">
        <f t="shared" si="9"/>
        <v>0</v>
      </c>
      <c r="AT61" s="97">
        <f t="shared" si="10"/>
        <v>0</v>
      </c>
      <c r="AU61" s="69"/>
      <c r="AV61" s="91">
        <f t="shared" si="11"/>
        <v>0</v>
      </c>
      <c r="AW61" s="92">
        <f t="shared" si="12"/>
        <v>0</v>
      </c>
      <c r="AX61" s="96">
        <f t="shared" si="13"/>
        <v>0</v>
      </c>
      <c r="AY61" s="93">
        <f t="shared" si="14"/>
        <v>0</v>
      </c>
      <c r="AZ61" s="69">
        <f t="shared" si="15"/>
        <v>0</v>
      </c>
      <c r="BA61" s="69">
        <f t="shared" si="16"/>
        <v>0</v>
      </c>
      <c r="BB61" s="69">
        <f t="shared" si="17"/>
        <v>0</v>
      </c>
      <c r="BC61" s="92">
        <f t="shared" si="18"/>
        <v>0</v>
      </c>
      <c r="BD61" s="96">
        <f t="shared" si="19"/>
        <v>0</v>
      </c>
      <c r="BE61" s="93">
        <f t="shared" si="20"/>
        <v>0</v>
      </c>
      <c r="BF61" s="69">
        <f t="shared" si="21"/>
        <v>0</v>
      </c>
      <c r="BG61" s="69">
        <f t="shared" si="22"/>
        <v>0</v>
      </c>
      <c r="BH61" s="69">
        <f t="shared" si="23"/>
        <v>0</v>
      </c>
      <c r="BI61" s="92">
        <f t="shared" si="24"/>
        <v>0</v>
      </c>
      <c r="BJ61" s="96">
        <f t="shared" si="25"/>
        <v>0</v>
      </c>
      <c r="BK61" s="93">
        <f t="shared" si="26"/>
        <v>0</v>
      </c>
    </row>
    <row r="62" spans="2:63" ht="12" customHeight="1">
      <c r="B62" s="35" t="s">
        <v>120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30"/>
      <c r="P62" s="130"/>
      <c r="Q62" s="130"/>
      <c r="R62" s="130"/>
      <c r="S62" s="16"/>
      <c r="T62" s="216"/>
      <c r="U62" s="217"/>
      <c r="W62" s="216"/>
      <c r="X62" s="217"/>
      <c r="Y62" s="136">
        <f t="shared" si="0"/>
      </c>
      <c r="Z62" s="136"/>
      <c r="AA62" s="131">
        <f t="shared" si="1"/>
      </c>
      <c r="AB62" s="131"/>
      <c r="AC62" s="132">
        <f t="shared" si="2"/>
      </c>
      <c r="AD62" s="132"/>
      <c r="AE62" s="130"/>
      <c r="AF62" s="130"/>
      <c r="AG62" s="157"/>
      <c r="AH62" s="158"/>
      <c r="AI62" s="78"/>
      <c r="AJ62" s="78"/>
      <c r="AK62" s="91">
        <f t="shared" si="3"/>
        <v>0</v>
      </c>
      <c r="AL62" s="69">
        <f t="shared" si="4"/>
        <v>0</v>
      </c>
      <c r="AM62" s="73">
        <f>IF(AE62:AE170="з",1,0)</f>
        <v>0</v>
      </c>
      <c r="AN62" s="82"/>
      <c r="AO62" s="92">
        <f t="shared" si="5"/>
        <v>0</v>
      </c>
      <c r="AP62" s="93">
        <f t="shared" si="6"/>
        <v>0</v>
      </c>
      <c r="AQ62" s="94">
        <f t="shared" si="7"/>
        <v>0</v>
      </c>
      <c r="AR62" s="95">
        <f t="shared" si="8"/>
        <v>0</v>
      </c>
      <c r="AS62" s="96">
        <f t="shared" si="9"/>
        <v>0</v>
      </c>
      <c r="AT62" s="97">
        <f t="shared" si="10"/>
        <v>0</v>
      </c>
      <c r="AU62" s="69"/>
      <c r="AV62" s="91">
        <f t="shared" si="11"/>
        <v>0</v>
      </c>
      <c r="AW62" s="92">
        <f t="shared" si="12"/>
        <v>0</v>
      </c>
      <c r="AX62" s="96">
        <f t="shared" si="13"/>
        <v>0</v>
      </c>
      <c r="AY62" s="93">
        <f t="shared" si="14"/>
        <v>0</v>
      </c>
      <c r="AZ62" s="69">
        <f t="shared" si="15"/>
        <v>0</v>
      </c>
      <c r="BA62" s="69">
        <f t="shared" si="16"/>
        <v>0</v>
      </c>
      <c r="BB62" s="69">
        <f t="shared" si="17"/>
        <v>0</v>
      </c>
      <c r="BC62" s="92">
        <f t="shared" si="18"/>
        <v>0</v>
      </c>
      <c r="BD62" s="96">
        <f t="shared" si="19"/>
        <v>0</v>
      </c>
      <c r="BE62" s="93">
        <f t="shared" si="20"/>
        <v>0</v>
      </c>
      <c r="BF62" s="69">
        <f t="shared" si="21"/>
        <v>0</v>
      </c>
      <c r="BG62" s="69">
        <f t="shared" si="22"/>
        <v>0</v>
      </c>
      <c r="BH62" s="69">
        <f t="shared" si="23"/>
        <v>0</v>
      </c>
      <c r="BI62" s="92">
        <f t="shared" si="24"/>
        <v>0</v>
      </c>
      <c r="BJ62" s="96">
        <f t="shared" si="25"/>
        <v>0</v>
      </c>
      <c r="BK62" s="93">
        <f t="shared" si="26"/>
        <v>0</v>
      </c>
    </row>
    <row r="63" spans="2:63" ht="12" customHeight="1">
      <c r="B63" s="35" t="s">
        <v>152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30"/>
      <c r="P63" s="130"/>
      <c r="Q63" s="130"/>
      <c r="R63" s="130"/>
      <c r="S63" s="16"/>
      <c r="T63" s="214"/>
      <c r="U63" s="215"/>
      <c r="V63" s="34"/>
      <c r="W63" s="214"/>
      <c r="X63" s="215"/>
      <c r="Y63" s="136">
        <f t="shared" si="0"/>
      </c>
      <c r="Z63" s="136"/>
      <c r="AA63" s="131">
        <f t="shared" si="1"/>
      </c>
      <c r="AB63" s="131"/>
      <c r="AC63" s="132">
        <f t="shared" si="2"/>
      </c>
      <c r="AD63" s="132"/>
      <c r="AE63" s="130"/>
      <c r="AF63" s="130"/>
      <c r="AG63" s="216"/>
      <c r="AH63" s="217"/>
      <c r="AI63" s="78"/>
      <c r="AJ63" s="78"/>
      <c r="AK63" s="91">
        <f t="shared" si="3"/>
        <v>0</v>
      </c>
      <c r="AL63" s="69">
        <f t="shared" si="4"/>
        <v>0</v>
      </c>
      <c r="AM63" s="73">
        <f>IF(AE63:AE171="з",1,0)</f>
        <v>0</v>
      </c>
      <c r="AN63" s="82"/>
      <c r="AO63" s="92">
        <f t="shared" si="5"/>
        <v>0</v>
      </c>
      <c r="AP63" s="93">
        <f t="shared" si="6"/>
        <v>0</v>
      </c>
      <c r="AQ63" s="94">
        <f t="shared" si="7"/>
        <v>0</v>
      </c>
      <c r="AR63" s="95">
        <f t="shared" si="8"/>
        <v>0</v>
      </c>
      <c r="AS63" s="96">
        <f t="shared" si="9"/>
        <v>0</v>
      </c>
      <c r="AT63" s="97">
        <f t="shared" si="10"/>
        <v>0</v>
      </c>
      <c r="AU63" s="69"/>
      <c r="AV63" s="91">
        <f t="shared" si="11"/>
        <v>0</v>
      </c>
      <c r="AW63" s="92">
        <f t="shared" si="12"/>
        <v>0</v>
      </c>
      <c r="AX63" s="96">
        <f t="shared" si="13"/>
        <v>0</v>
      </c>
      <c r="AY63" s="93">
        <f t="shared" si="14"/>
        <v>0</v>
      </c>
      <c r="AZ63" s="69">
        <f t="shared" si="15"/>
        <v>0</v>
      </c>
      <c r="BA63" s="69">
        <f t="shared" si="16"/>
        <v>0</v>
      </c>
      <c r="BB63" s="69">
        <f t="shared" si="17"/>
        <v>0</v>
      </c>
      <c r="BC63" s="92">
        <f t="shared" si="18"/>
        <v>0</v>
      </c>
      <c r="BD63" s="96">
        <f t="shared" si="19"/>
        <v>0</v>
      </c>
      <c r="BE63" s="93">
        <f t="shared" si="20"/>
        <v>0</v>
      </c>
      <c r="BF63" s="69">
        <f t="shared" si="21"/>
        <v>0</v>
      </c>
      <c r="BG63" s="69">
        <f t="shared" si="22"/>
        <v>0</v>
      </c>
      <c r="BH63" s="69">
        <f t="shared" si="23"/>
        <v>0</v>
      </c>
      <c r="BI63" s="92">
        <f t="shared" si="24"/>
        <v>0</v>
      </c>
      <c r="BJ63" s="96">
        <f t="shared" si="25"/>
        <v>0</v>
      </c>
      <c r="BK63" s="93">
        <f t="shared" si="26"/>
        <v>0</v>
      </c>
    </row>
    <row r="64" spans="2:63" ht="12" customHeight="1">
      <c r="B64" s="35" t="s">
        <v>153</v>
      </c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218"/>
      <c r="P64" s="219"/>
      <c r="Q64" s="218"/>
      <c r="R64" s="219"/>
      <c r="S64" s="17"/>
      <c r="T64" s="218"/>
      <c r="U64" s="219"/>
      <c r="V64" s="36"/>
      <c r="W64" s="214"/>
      <c r="X64" s="215"/>
      <c r="Y64" s="136">
        <f t="shared" si="0"/>
      </c>
      <c r="Z64" s="136"/>
      <c r="AA64" s="131">
        <f t="shared" si="1"/>
      </c>
      <c r="AB64" s="131"/>
      <c r="AC64" s="132">
        <f t="shared" si="2"/>
      </c>
      <c r="AD64" s="132"/>
      <c r="AE64" s="130"/>
      <c r="AF64" s="130"/>
      <c r="AG64" s="214"/>
      <c r="AH64" s="215"/>
      <c r="AI64" s="78"/>
      <c r="AJ64" s="78"/>
      <c r="AK64" s="91">
        <f t="shared" si="3"/>
        <v>0</v>
      </c>
      <c r="AL64" s="69">
        <f t="shared" si="4"/>
        <v>0</v>
      </c>
      <c r="AM64" s="73">
        <f aca="true" t="shared" si="27" ref="AM64:AM71">IF(AE64:AE173="з",1,0)</f>
        <v>0</v>
      </c>
      <c r="AN64" s="82"/>
      <c r="AO64" s="92">
        <f t="shared" si="5"/>
        <v>0</v>
      </c>
      <c r="AP64" s="93">
        <f t="shared" si="6"/>
        <v>0</v>
      </c>
      <c r="AQ64" s="94">
        <f t="shared" si="7"/>
        <v>0</v>
      </c>
      <c r="AR64" s="95">
        <f t="shared" si="8"/>
        <v>0</v>
      </c>
      <c r="AS64" s="96">
        <f t="shared" si="9"/>
        <v>0</v>
      </c>
      <c r="AT64" s="97">
        <f t="shared" si="10"/>
        <v>0</v>
      </c>
      <c r="AU64" s="69"/>
      <c r="AV64" s="91">
        <f t="shared" si="11"/>
        <v>0</v>
      </c>
      <c r="AW64" s="92">
        <f t="shared" si="12"/>
        <v>0</v>
      </c>
      <c r="AX64" s="96">
        <f t="shared" si="13"/>
        <v>0</v>
      </c>
      <c r="AY64" s="93">
        <f t="shared" si="14"/>
        <v>0</v>
      </c>
      <c r="AZ64" s="69">
        <f t="shared" si="15"/>
        <v>0</v>
      </c>
      <c r="BA64" s="69">
        <f t="shared" si="16"/>
        <v>0</v>
      </c>
      <c r="BB64" s="69">
        <f t="shared" si="17"/>
        <v>0</v>
      </c>
      <c r="BC64" s="92">
        <f t="shared" si="18"/>
        <v>0</v>
      </c>
      <c r="BD64" s="96">
        <f t="shared" si="19"/>
        <v>0</v>
      </c>
      <c r="BE64" s="93">
        <f t="shared" si="20"/>
        <v>0</v>
      </c>
      <c r="BF64" s="69">
        <f t="shared" si="21"/>
        <v>0</v>
      </c>
      <c r="BG64" s="69">
        <f t="shared" si="22"/>
        <v>0</v>
      </c>
      <c r="BH64" s="69">
        <f t="shared" si="23"/>
        <v>0</v>
      </c>
      <c r="BI64" s="92">
        <f t="shared" si="24"/>
        <v>0</v>
      </c>
      <c r="BJ64" s="96">
        <f t="shared" si="25"/>
        <v>0</v>
      </c>
      <c r="BK64" s="93">
        <f t="shared" si="26"/>
        <v>0</v>
      </c>
    </row>
    <row r="65" spans="2:63" ht="12" customHeight="1">
      <c r="B65" s="35" t="s">
        <v>154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30"/>
      <c r="P65" s="130"/>
      <c r="Q65" s="130"/>
      <c r="R65" s="130"/>
      <c r="S65" s="16"/>
      <c r="T65" s="157"/>
      <c r="U65" s="158"/>
      <c r="V65" s="33"/>
      <c r="W65" s="214"/>
      <c r="X65" s="215"/>
      <c r="Y65" s="136">
        <f t="shared" si="0"/>
      </c>
      <c r="Z65" s="136"/>
      <c r="AA65" s="131">
        <f t="shared" si="1"/>
      </c>
      <c r="AB65" s="131"/>
      <c r="AC65" s="132">
        <f t="shared" si="2"/>
      </c>
      <c r="AD65" s="132"/>
      <c r="AE65" s="182"/>
      <c r="AF65" s="182"/>
      <c r="AG65" s="212"/>
      <c r="AH65" s="213"/>
      <c r="AI65" s="78"/>
      <c r="AJ65" s="78"/>
      <c r="AK65" s="91">
        <f t="shared" si="3"/>
        <v>0</v>
      </c>
      <c r="AL65" s="69">
        <f t="shared" si="4"/>
        <v>0</v>
      </c>
      <c r="AM65" s="73">
        <f t="shared" si="27"/>
        <v>0</v>
      </c>
      <c r="AN65" s="82"/>
      <c r="AO65" s="92">
        <f t="shared" si="5"/>
        <v>0</v>
      </c>
      <c r="AP65" s="93">
        <f t="shared" si="6"/>
        <v>0</v>
      </c>
      <c r="AQ65" s="94">
        <f t="shared" si="7"/>
        <v>0</v>
      </c>
      <c r="AR65" s="95">
        <f t="shared" si="8"/>
        <v>0</v>
      </c>
      <c r="AS65" s="96">
        <f t="shared" si="9"/>
        <v>0</v>
      </c>
      <c r="AT65" s="97">
        <f t="shared" si="10"/>
        <v>0</v>
      </c>
      <c r="AU65" s="69"/>
      <c r="AV65" s="91">
        <f t="shared" si="11"/>
        <v>0</v>
      </c>
      <c r="AW65" s="92">
        <f t="shared" si="12"/>
        <v>0</v>
      </c>
      <c r="AX65" s="96">
        <f t="shared" si="13"/>
        <v>0</v>
      </c>
      <c r="AY65" s="93">
        <f t="shared" si="14"/>
        <v>0</v>
      </c>
      <c r="AZ65" s="69">
        <f t="shared" si="15"/>
        <v>0</v>
      </c>
      <c r="BA65" s="69">
        <f t="shared" si="16"/>
        <v>0</v>
      </c>
      <c r="BB65" s="69">
        <f t="shared" si="17"/>
        <v>0</v>
      </c>
      <c r="BC65" s="92">
        <f t="shared" si="18"/>
        <v>0</v>
      </c>
      <c r="BD65" s="96">
        <f t="shared" si="19"/>
        <v>0</v>
      </c>
      <c r="BE65" s="93">
        <f t="shared" si="20"/>
        <v>0</v>
      </c>
      <c r="BF65" s="69">
        <f t="shared" si="21"/>
        <v>0</v>
      </c>
      <c r="BG65" s="69">
        <f t="shared" si="22"/>
        <v>0</v>
      </c>
      <c r="BH65" s="69">
        <f t="shared" si="23"/>
        <v>0</v>
      </c>
      <c r="BI65" s="92">
        <f t="shared" si="24"/>
        <v>0</v>
      </c>
      <c r="BJ65" s="96">
        <f t="shared" si="25"/>
        <v>0</v>
      </c>
      <c r="BK65" s="93">
        <f t="shared" si="26"/>
        <v>0</v>
      </c>
    </row>
    <row r="66" spans="2:63" ht="12" customHeight="1">
      <c r="B66" s="35" t="s">
        <v>155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30"/>
      <c r="P66" s="130"/>
      <c r="Q66" s="130"/>
      <c r="R66" s="130"/>
      <c r="S66" s="16"/>
      <c r="T66" s="157"/>
      <c r="U66" s="158"/>
      <c r="V66" s="33"/>
      <c r="W66" s="212"/>
      <c r="X66" s="213"/>
      <c r="Y66" s="136">
        <f t="shared" si="0"/>
      </c>
      <c r="Z66" s="136"/>
      <c r="AA66" s="131">
        <f t="shared" si="1"/>
      </c>
      <c r="AB66" s="131"/>
      <c r="AC66" s="132">
        <f t="shared" si="2"/>
      </c>
      <c r="AD66" s="132"/>
      <c r="AE66" s="130"/>
      <c r="AF66" s="130"/>
      <c r="AG66" s="157"/>
      <c r="AH66" s="158"/>
      <c r="AI66" s="78"/>
      <c r="AJ66" s="78"/>
      <c r="AK66" s="91">
        <f t="shared" si="3"/>
        <v>0</v>
      </c>
      <c r="AL66" s="69">
        <f t="shared" si="4"/>
        <v>0</v>
      </c>
      <c r="AM66" s="73">
        <f t="shared" si="27"/>
        <v>0</v>
      </c>
      <c r="AN66" s="82"/>
      <c r="AO66" s="92">
        <f t="shared" si="5"/>
        <v>0</v>
      </c>
      <c r="AP66" s="93">
        <f t="shared" si="6"/>
        <v>0</v>
      </c>
      <c r="AQ66" s="94">
        <f t="shared" si="7"/>
        <v>0</v>
      </c>
      <c r="AR66" s="95">
        <f t="shared" si="8"/>
        <v>0</v>
      </c>
      <c r="AS66" s="96">
        <f t="shared" si="9"/>
        <v>0</v>
      </c>
      <c r="AT66" s="97">
        <f t="shared" si="10"/>
        <v>0</v>
      </c>
      <c r="AU66" s="69"/>
      <c r="AV66" s="91">
        <f t="shared" si="11"/>
        <v>0</v>
      </c>
      <c r="AW66" s="92">
        <f t="shared" si="12"/>
        <v>0</v>
      </c>
      <c r="AX66" s="96">
        <f t="shared" si="13"/>
        <v>0</v>
      </c>
      <c r="AY66" s="93">
        <f t="shared" si="14"/>
        <v>0</v>
      </c>
      <c r="AZ66" s="69">
        <f t="shared" si="15"/>
        <v>0</v>
      </c>
      <c r="BA66" s="69">
        <f t="shared" si="16"/>
        <v>0</v>
      </c>
      <c r="BB66" s="69">
        <f t="shared" si="17"/>
        <v>0</v>
      </c>
      <c r="BC66" s="92">
        <f t="shared" si="18"/>
        <v>0</v>
      </c>
      <c r="BD66" s="96">
        <f t="shared" si="19"/>
        <v>0</v>
      </c>
      <c r="BE66" s="93">
        <f t="shared" si="20"/>
        <v>0</v>
      </c>
      <c r="BF66" s="69">
        <f t="shared" si="21"/>
        <v>0</v>
      </c>
      <c r="BG66" s="69">
        <f t="shared" si="22"/>
        <v>0</v>
      </c>
      <c r="BH66" s="69">
        <f t="shared" si="23"/>
        <v>0</v>
      </c>
      <c r="BI66" s="92">
        <f t="shared" si="24"/>
        <v>0</v>
      </c>
      <c r="BJ66" s="96">
        <f t="shared" si="25"/>
        <v>0</v>
      </c>
      <c r="BK66" s="93">
        <f t="shared" si="26"/>
        <v>0</v>
      </c>
    </row>
    <row r="67" spans="2:63" ht="12" customHeight="1">
      <c r="B67" s="35" t="s">
        <v>156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30"/>
      <c r="P67" s="130"/>
      <c r="Q67" s="130"/>
      <c r="R67" s="130"/>
      <c r="S67" s="16"/>
      <c r="T67" s="157"/>
      <c r="U67" s="158"/>
      <c r="V67" s="33"/>
      <c r="W67" s="157"/>
      <c r="X67" s="158"/>
      <c r="Y67" s="136">
        <f t="shared" si="0"/>
      </c>
      <c r="Z67" s="136"/>
      <c r="AA67" s="131">
        <f t="shared" si="1"/>
      </c>
      <c r="AB67" s="131"/>
      <c r="AC67" s="132">
        <f t="shared" si="2"/>
      </c>
      <c r="AD67" s="132"/>
      <c r="AE67" s="130"/>
      <c r="AF67" s="130"/>
      <c r="AG67" s="157"/>
      <c r="AH67" s="158"/>
      <c r="AI67" s="78"/>
      <c r="AJ67" s="78"/>
      <c r="AK67" s="91">
        <f t="shared" si="3"/>
        <v>0</v>
      </c>
      <c r="AL67" s="69">
        <f t="shared" si="4"/>
        <v>0</v>
      </c>
      <c r="AM67" s="73">
        <f t="shared" si="27"/>
        <v>0</v>
      </c>
      <c r="AN67" s="82"/>
      <c r="AO67" s="92">
        <f t="shared" si="5"/>
        <v>0</v>
      </c>
      <c r="AP67" s="93">
        <f t="shared" si="6"/>
        <v>0</v>
      </c>
      <c r="AQ67" s="94">
        <f t="shared" si="7"/>
        <v>0</v>
      </c>
      <c r="AR67" s="95">
        <f t="shared" si="8"/>
        <v>0</v>
      </c>
      <c r="AS67" s="96">
        <f t="shared" si="9"/>
        <v>0</v>
      </c>
      <c r="AT67" s="97">
        <f t="shared" si="10"/>
        <v>0</v>
      </c>
      <c r="AU67" s="69"/>
      <c r="AV67" s="91">
        <f t="shared" si="11"/>
        <v>0</v>
      </c>
      <c r="AW67" s="92">
        <f t="shared" si="12"/>
        <v>0</v>
      </c>
      <c r="AX67" s="96">
        <f t="shared" si="13"/>
        <v>0</v>
      </c>
      <c r="AY67" s="93">
        <f t="shared" si="14"/>
        <v>0</v>
      </c>
      <c r="AZ67" s="69">
        <f t="shared" si="15"/>
        <v>0</v>
      </c>
      <c r="BA67" s="69">
        <f t="shared" si="16"/>
        <v>0</v>
      </c>
      <c r="BB67" s="69">
        <f t="shared" si="17"/>
        <v>0</v>
      </c>
      <c r="BC67" s="92">
        <f t="shared" si="18"/>
        <v>0</v>
      </c>
      <c r="BD67" s="96">
        <f t="shared" si="19"/>
        <v>0</v>
      </c>
      <c r="BE67" s="93">
        <f t="shared" si="20"/>
        <v>0</v>
      </c>
      <c r="BF67" s="69">
        <f t="shared" si="21"/>
        <v>0</v>
      </c>
      <c r="BG67" s="69">
        <f t="shared" si="22"/>
        <v>0</v>
      </c>
      <c r="BH67" s="69">
        <f t="shared" si="23"/>
        <v>0</v>
      </c>
      <c r="BI67" s="92">
        <f t="shared" si="24"/>
        <v>0</v>
      </c>
      <c r="BJ67" s="96">
        <f t="shared" si="25"/>
        <v>0</v>
      </c>
      <c r="BK67" s="93">
        <f t="shared" si="26"/>
        <v>0</v>
      </c>
    </row>
    <row r="68" spans="2:63" ht="12" customHeight="1">
      <c r="B68" s="35" t="s">
        <v>157</v>
      </c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5"/>
      <c r="O68" s="130"/>
      <c r="P68" s="130"/>
      <c r="Q68" s="130"/>
      <c r="R68" s="130"/>
      <c r="S68" s="16"/>
      <c r="T68" s="157"/>
      <c r="U68" s="158"/>
      <c r="V68" s="33"/>
      <c r="W68" s="157"/>
      <c r="X68" s="158"/>
      <c r="Y68" s="136">
        <f t="shared" si="0"/>
      </c>
      <c r="Z68" s="136"/>
      <c r="AA68" s="131">
        <f t="shared" si="1"/>
      </c>
      <c r="AB68" s="131"/>
      <c r="AC68" s="132">
        <f t="shared" si="2"/>
      </c>
      <c r="AD68" s="132"/>
      <c r="AE68" s="130"/>
      <c r="AF68" s="130"/>
      <c r="AG68" s="157"/>
      <c r="AH68" s="158"/>
      <c r="AI68" s="78"/>
      <c r="AJ68" s="78"/>
      <c r="AK68" s="91">
        <f t="shared" si="3"/>
        <v>0</v>
      </c>
      <c r="AL68" s="69">
        <f t="shared" si="4"/>
        <v>0</v>
      </c>
      <c r="AM68" s="73">
        <f t="shared" si="27"/>
        <v>0</v>
      </c>
      <c r="AN68" s="82"/>
      <c r="AO68" s="92">
        <f t="shared" si="5"/>
        <v>0</v>
      </c>
      <c r="AP68" s="93">
        <f t="shared" si="6"/>
        <v>0</v>
      </c>
      <c r="AQ68" s="94">
        <f t="shared" si="7"/>
        <v>0</v>
      </c>
      <c r="AR68" s="95">
        <f t="shared" si="8"/>
        <v>0</v>
      </c>
      <c r="AS68" s="96">
        <f t="shared" si="9"/>
        <v>0</v>
      </c>
      <c r="AT68" s="97">
        <f t="shared" si="10"/>
        <v>0</v>
      </c>
      <c r="AU68" s="69"/>
      <c r="AV68" s="91">
        <f t="shared" si="11"/>
        <v>0</v>
      </c>
      <c r="AW68" s="92">
        <f t="shared" si="12"/>
        <v>0</v>
      </c>
      <c r="AX68" s="96">
        <f t="shared" si="13"/>
        <v>0</v>
      </c>
      <c r="AY68" s="93">
        <f t="shared" si="14"/>
        <v>0</v>
      </c>
      <c r="AZ68" s="69">
        <f t="shared" si="15"/>
        <v>0</v>
      </c>
      <c r="BA68" s="69">
        <f t="shared" si="16"/>
        <v>0</v>
      </c>
      <c r="BB68" s="69">
        <f t="shared" si="17"/>
        <v>0</v>
      </c>
      <c r="BC68" s="92">
        <f t="shared" si="18"/>
        <v>0</v>
      </c>
      <c r="BD68" s="96">
        <f t="shared" si="19"/>
        <v>0</v>
      </c>
      <c r="BE68" s="93">
        <f t="shared" si="20"/>
        <v>0</v>
      </c>
      <c r="BF68" s="69">
        <f t="shared" si="21"/>
        <v>0</v>
      </c>
      <c r="BG68" s="69">
        <f t="shared" si="22"/>
        <v>0</v>
      </c>
      <c r="BH68" s="69">
        <f t="shared" si="23"/>
        <v>0</v>
      </c>
      <c r="BI68" s="92">
        <f t="shared" si="24"/>
        <v>0</v>
      </c>
      <c r="BJ68" s="96">
        <f t="shared" si="25"/>
        <v>0</v>
      </c>
      <c r="BK68" s="93">
        <f t="shared" si="26"/>
        <v>0</v>
      </c>
    </row>
    <row r="69" spans="2:63" ht="12" customHeight="1" thickBot="1">
      <c r="B69" s="35" t="s">
        <v>158</v>
      </c>
      <c r="C69" s="143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5"/>
      <c r="O69" s="137"/>
      <c r="P69" s="138"/>
      <c r="Q69" s="137"/>
      <c r="R69" s="138"/>
      <c r="S69" s="16"/>
      <c r="T69" s="137"/>
      <c r="U69" s="138"/>
      <c r="V69" s="33"/>
      <c r="W69" s="137"/>
      <c r="X69" s="138"/>
      <c r="Y69" s="136">
        <f t="shared" si="0"/>
      </c>
      <c r="Z69" s="136"/>
      <c r="AA69" s="131">
        <f t="shared" si="1"/>
      </c>
      <c r="AB69" s="131"/>
      <c r="AC69" s="132">
        <f t="shared" si="2"/>
      </c>
      <c r="AD69" s="132"/>
      <c r="AE69" s="137"/>
      <c r="AF69" s="138"/>
      <c r="AG69" s="137"/>
      <c r="AH69" s="138"/>
      <c r="AI69" s="78"/>
      <c r="AJ69" s="78"/>
      <c r="AK69" s="91">
        <f t="shared" si="3"/>
        <v>0</v>
      </c>
      <c r="AL69" s="69">
        <f t="shared" si="4"/>
        <v>0</v>
      </c>
      <c r="AM69" s="73">
        <f t="shared" si="27"/>
        <v>0</v>
      </c>
      <c r="AN69" s="82"/>
      <c r="AO69" s="92">
        <f t="shared" si="5"/>
        <v>0</v>
      </c>
      <c r="AP69" s="93">
        <f t="shared" si="6"/>
        <v>0</v>
      </c>
      <c r="AQ69" s="94">
        <f t="shared" si="7"/>
        <v>0</v>
      </c>
      <c r="AR69" s="95">
        <f t="shared" si="8"/>
        <v>0</v>
      </c>
      <c r="AS69" s="96">
        <f t="shared" si="9"/>
        <v>0</v>
      </c>
      <c r="AT69" s="97">
        <f t="shared" si="10"/>
        <v>0</v>
      </c>
      <c r="AU69" s="69"/>
      <c r="AV69" s="91">
        <f t="shared" si="11"/>
        <v>0</v>
      </c>
      <c r="AW69" s="92">
        <f t="shared" si="12"/>
        <v>0</v>
      </c>
      <c r="AX69" s="96">
        <f t="shared" si="13"/>
        <v>0</v>
      </c>
      <c r="AY69" s="93">
        <f t="shared" si="14"/>
        <v>0</v>
      </c>
      <c r="AZ69" s="69">
        <f t="shared" si="15"/>
        <v>0</v>
      </c>
      <c r="BA69" s="69">
        <f t="shared" si="16"/>
        <v>0</v>
      </c>
      <c r="BB69" s="69">
        <f t="shared" si="17"/>
        <v>0</v>
      </c>
      <c r="BC69" s="92">
        <f t="shared" si="18"/>
        <v>0</v>
      </c>
      <c r="BD69" s="96">
        <f t="shared" si="19"/>
        <v>0</v>
      </c>
      <c r="BE69" s="93">
        <f t="shared" si="20"/>
        <v>0</v>
      </c>
      <c r="BF69" s="69">
        <f t="shared" si="21"/>
        <v>0</v>
      </c>
      <c r="BG69" s="69">
        <f t="shared" si="22"/>
        <v>0</v>
      </c>
      <c r="BH69" s="69">
        <f t="shared" si="23"/>
        <v>0</v>
      </c>
      <c r="BI69" s="92">
        <f t="shared" si="24"/>
        <v>0</v>
      </c>
      <c r="BJ69" s="96">
        <f t="shared" si="25"/>
        <v>0</v>
      </c>
      <c r="BK69" s="93">
        <f t="shared" si="26"/>
        <v>0</v>
      </c>
    </row>
    <row r="70" spans="1:63" ht="13.5" thickBot="1">
      <c r="A70" s="101"/>
      <c r="B70" s="195" t="s">
        <v>159</v>
      </c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76"/>
      <c r="P70" s="176"/>
      <c r="Q70" s="177">
        <f>IF(SUM(Q59:R69)=0,"",SUM(Q59:R69))</f>
      </c>
      <c r="R70" s="177"/>
      <c r="S70" s="54"/>
      <c r="T70" s="178">
        <f>IF(SUM(T59:U69)=0,"",SUM(T59:U69))</f>
      </c>
      <c r="U70" s="178"/>
      <c r="V70" s="54"/>
      <c r="W70" s="178">
        <f>IF(SUM(W59:X69)=0,"",SUM(W59:X69))</f>
      </c>
      <c r="X70" s="178"/>
      <c r="Y70" s="178">
        <f>IF(SUM(Y59:Z69)=0,"",SUM(Y59:Z69))</f>
      </c>
      <c r="Z70" s="178"/>
      <c r="AA70" s="178">
        <f>IF(SUM(AA59:AB69)=0,"",SUM(AA59:AB69))</f>
      </c>
      <c r="AB70" s="178"/>
      <c r="AC70" s="191">
        <f>IF(OR(AA70=0,AA70="",Y70=""),"",INT(Y70/AA70*1000+0.5)/10)</f>
      </c>
      <c r="AD70" s="191"/>
      <c r="AE70" s="180"/>
      <c r="AF70" s="180"/>
      <c r="AG70" s="178">
        <f>IF(SUM(AG59:AH69)=0,"",SUM(AG59:AH69))</f>
      </c>
      <c r="AH70" s="178"/>
      <c r="AI70" s="102"/>
      <c r="AJ70" s="102"/>
      <c r="AK70" s="91">
        <f t="shared" si="3"/>
        <v>0</v>
      </c>
      <c r="AL70" s="69">
        <f t="shared" si="4"/>
        <v>0</v>
      </c>
      <c r="AM70" s="73">
        <f t="shared" si="27"/>
        <v>0</v>
      </c>
      <c r="AN70" s="82"/>
      <c r="AO70" s="92">
        <f t="shared" si="5"/>
        <v>0</v>
      </c>
      <c r="AP70" s="93">
        <f t="shared" si="6"/>
        <v>0</v>
      </c>
      <c r="AQ70" s="94">
        <f t="shared" si="7"/>
        <v>0</v>
      </c>
      <c r="AR70" s="95">
        <f t="shared" si="8"/>
        <v>0</v>
      </c>
      <c r="AS70" s="96">
        <f t="shared" si="9"/>
        <v>0</v>
      </c>
      <c r="AT70" s="97">
        <f t="shared" si="10"/>
        <v>0</v>
      </c>
      <c r="AU70" s="69"/>
      <c r="AV70" s="91">
        <f t="shared" si="11"/>
        <v>0</v>
      </c>
      <c r="AW70" s="92">
        <f t="shared" si="12"/>
        <v>0</v>
      </c>
      <c r="AX70" s="96">
        <f t="shared" si="13"/>
        <v>0</v>
      </c>
      <c r="AY70" s="93">
        <f t="shared" si="14"/>
        <v>0</v>
      </c>
      <c r="AZ70" s="69">
        <f t="shared" si="15"/>
        <v>0</v>
      </c>
      <c r="BA70" s="69">
        <f t="shared" si="16"/>
        <v>0</v>
      </c>
      <c r="BB70" s="69">
        <f t="shared" si="17"/>
        <v>0</v>
      </c>
      <c r="BC70" s="92">
        <f t="shared" si="18"/>
        <v>0</v>
      </c>
      <c r="BD70" s="96">
        <f t="shared" si="19"/>
        <v>0</v>
      </c>
      <c r="BE70" s="93">
        <f t="shared" si="20"/>
        <v>0</v>
      </c>
      <c r="BF70" s="69">
        <f t="shared" si="21"/>
        <v>0</v>
      </c>
      <c r="BG70" s="69">
        <f t="shared" si="22"/>
        <v>0</v>
      </c>
      <c r="BH70" s="69">
        <f t="shared" si="23"/>
        <v>0</v>
      </c>
      <c r="BI70" s="92">
        <f t="shared" si="24"/>
        <v>0</v>
      </c>
      <c r="BJ70" s="96">
        <f t="shared" si="25"/>
        <v>0</v>
      </c>
      <c r="BK70" s="93">
        <f t="shared" si="26"/>
        <v>0</v>
      </c>
    </row>
    <row r="71" spans="2:63" ht="13.5" customHeight="1" thickBot="1" thickTop="1">
      <c r="B71" s="32"/>
      <c r="C71" s="192" t="s">
        <v>160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3" t="s">
        <v>125</v>
      </c>
      <c r="R71" s="193"/>
      <c r="S71" s="193" t="s">
        <v>24</v>
      </c>
      <c r="T71" s="193"/>
      <c r="U71" s="193"/>
      <c r="V71" s="194" t="s">
        <v>126</v>
      </c>
      <c r="W71" s="194"/>
      <c r="X71" s="194"/>
      <c r="Y71" s="193" t="s">
        <v>2</v>
      </c>
      <c r="Z71" s="193"/>
      <c r="AA71" s="193" t="s">
        <v>26</v>
      </c>
      <c r="AB71" s="193"/>
      <c r="AC71" s="193" t="s">
        <v>127</v>
      </c>
      <c r="AD71" s="193"/>
      <c r="AE71" s="210" t="s">
        <v>128</v>
      </c>
      <c r="AF71" s="210"/>
      <c r="AG71" s="211" t="s">
        <v>129</v>
      </c>
      <c r="AH71" s="211"/>
      <c r="AI71" s="103"/>
      <c r="AJ71" s="102"/>
      <c r="AK71" s="91">
        <f t="shared" si="3"/>
        <v>0</v>
      </c>
      <c r="AL71" s="69">
        <f t="shared" si="4"/>
        <v>0</v>
      </c>
      <c r="AM71" s="73">
        <f t="shared" si="27"/>
        <v>0</v>
      </c>
      <c r="AN71" s="82"/>
      <c r="AO71" s="92">
        <f t="shared" si="5"/>
        <v>0</v>
      </c>
      <c r="AP71" s="93">
        <f t="shared" si="6"/>
        <v>0</v>
      </c>
      <c r="AQ71" s="94">
        <f t="shared" si="7"/>
        <v>0</v>
      </c>
      <c r="AR71" s="95">
        <f t="shared" si="8"/>
        <v>0</v>
      </c>
      <c r="AS71" s="96">
        <f t="shared" si="9"/>
        <v>0</v>
      </c>
      <c r="AT71" s="97">
        <f t="shared" si="10"/>
        <v>0</v>
      </c>
      <c r="AU71" s="69"/>
      <c r="AV71" s="91">
        <f t="shared" si="11"/>
        <v>0</v>
      </c>
      <c r="AW71" s="92">
        <f t="shared" si="12"/>
        <v>0</v>
      </c>
      <c r="AX71" s="96">
        <f t="shared" si="13"/>
        <v>0</v>
      </c>
      <c r="AY71" s="93">
        <f t="shared" si="14"/>
        <v>0</v>
      </c>
      <c r="AZ71" s="69">
        <f t="shared" si="15"/>
        <v>0</v>
      </c>
      <c r="BA71" s="69">
        <f t="shared" si="16"/>
        <v>0</v>
      </c>
      <c r="BB71" s="69">
        <f t="shared" si="17"/>
        <v>0</v>
      </c>
      <c r="BC71" s="92">
        <f t="shared" si="18"/>
        <v>0</v>
      </c>
      <c r="BD71" s="96">
        <f t="shared" si="19"/>
        <v>0</v>
      </c>
      <c r="BE71" s="93">
        <f t="shared" si="20"/>
        <v>0</v>
      </c>
      <c r="BF71" s="69">
        <f t="shared" si="21"/>
        <v>0</v>
      </c>
      <c r="BG71" s="69">
        <f t="shared" si="22"/>
        <v>0</v>
      </c>
      <c r="BH71" s="69">
        <f t="shared" si="23"/>
        <v>0</v>
      </c>
      <c r="BI71" s="92">
        <f t="shared" si="24"/>
        <v>0</v>
      </c>
      <c r="BJ71" s="96">
        <f t="shared" si="25"/>
        <v>0</v>
      </c>
      <c r="BK71" s="93">
        <f t="shared" si="26"/>
        <v>0</v>
      </c>
    </row>
    <row r="72" spans="2:63" ht="12" customHeight="1" thickBot="1">
      <c r="B72" s="44" t="s">
        <v>132</v>
      </c>
      <c r="C72" s="190" t="s">
        <v>133</v>
      </c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 t="s">
        <v>134</v>
      </c>
      <c r="P72" s="190"/>
      <c r="Q72" s="185" t="s">
        <v>101</v>
      </c>
      <c r="R72" s="185"/>
      <c r="S72" s="52" t="s">
        <v>135</v>
      </c>
      <c r="T72" s="185" t="s">
        <v>101</v>
      </c>
      <c r="U72" s="185"/>
      <c r="V72" s="38" t="s">
        <v>135</v>
      </c>
      <c r="W72" s="185" t="s">
        <v>101</v>
      </c>
      <c r="X72" s="185"/>
      <c r="Y72" s="185" t="s">
        <v>101</v>
      </c>
      <c r="Z72" s="185"/>
      <c r="AA72" s="185" t="s">
        <v>101</v>
      </c>
      <c r="AB72" s="185"/>
      <c r="AC72" s="185" t="s">
        <v>90</v>
      </c>
      <c r="AD72" s="185"/>
      <c r="AE72" s="210"/>
      <c r="AF72" s="210"/>
      <c r="AG72" s="211"/>
      <c r="AH72" s="211"/>
      <c r="AI72" s="105"/>
      <c r="AJ72" s="78"/>
      <c r="AK72" s="91">
        <f t="shared" si="3"/>
        <v>0</v>
      </c>
      <c r="AL72" s="69">
        <f t="shared" si="4"/>
        <v>0</v>
      </c>
      <c r="AM72" s="73">
        <f aca="true" t="shared" si="28" ref="AM72:AM90">IF(AE72:AE182="з",1,0)</f>
        <v>0</v>
      </c>
      <c r="AN72" s="82"/>
      <c r="AO72" s="92">
        <f t="shared" si="5"/>
        <v>0</v>
      </c>
      <c r="AP72" s="93">
        <f t="shared" si="6"/>
        <v>0</v>
      </c>
      <c r="AQ72" s="94">
        <f t="shared" si="7"/>
        <v>0</v>
      </c>
      <c r="AR72" s="95">
        <f t="shared" si="8"/>
        <v>0</v>
      </c>
      <c r="AS72" s="96">
        <f t="shared" si="9"/>
        <v>0</v>
      </c>
      <c r="AT72" s="97">
        <f t="shared" si="10"/>
        <v>0</v>
      </c>
      <c r="AU72" s="69"/>
      <c r="AV72" s="91">
        <f t="shared" si="11"/>
        <v>0</v>
      </c>
      <c r="AW72" s="92">
        <f t="shared" si="12"/>
        <v>0</v>
      </c>
      <c r="AX72" s="96">
        <f t="shared" si="13"/>
        <v>0</v>
      </c>
      <c r="AY72" s="93">
        <f t="shared" si="14"/>
        <v>0</v>
      </c>
      <c r="AZ72" s="69">
        <f t="shared" si="15"/>
        <v>0</v>
      </c>
      <c r="BA72" s="69">
        <f t="shared" si="16"/>
        <v>0</v>
      </c>
      <c r="BB72" s="69">
        <f t="shared" si="17"/>
        <v>0</v>
      </c>
      <c r="BC72" s="92">
        <f t="shared" si="18"/>
        <v>0</v>
      </c>
      <c r="BD72" s="96">
        <f t="shared" si="19"/>
        <v>0</v>
      </c>
      <c r="BE72" s="93">
        <f t="shared" si="20"/>
        <v>0</v>
      </c>
      <c r="BF72" s="69">
        <f t="shared" si="21"/>
        <v>0</v>
      </c>
      <c r="BG72" s="69">
        <f t="shared" si="22"/>
        <v>0</v>
      </c>
      <c r="BH72" s="69">
        <f t="shared" si="23"/>
        <v>0</v>
      </c>
      <c r="BI72" s="92">
        <f t="shared" si="24"/>
        <v>0</v>
      </c>
      <c r="BJ72" s="96">
        <f t="shared" si="25"/>
        <v>0</v>
      </c>
      <c r="BK72" s="93">
        <f t="shared" si="26"/>
        <v>0</v>
      </c>
    </row>
    <row r="73" spans="2:63" ht="12" customHeight="1">
      <c r="B73" s="35" t="s">
        <v>87</v>
      </c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2"/>
      <c r="P73" s="182"/>
      <c r="Q73" s="182"/>
      <c r="R73" s="182"/>
      <c r="S73" s="15"/>
      <c r="T73" s="182"/>
      <c r="U73" s="182"/>
      <c r="V73" s="36"/>
      <c r="W73" s="182"/>
      <c r="X73" s="182"/>
      <c r="Y73" s="136">
        <f>IF(Q73+T73+W73=0,"",Q73+T73+W73)</f>
      </c>
      <c r="Z73" s="136"/>
      <c r="AA73" s="131">
        <f>IF(AG73=0,"",(AG73*30)-Y73)</f>
      </c>
      <c r="AB73" s="131"/>
      <c r="AC73" s="132">
        <f>IF(OR(AA73=0,Y73=""),"",INT(Y73/AA73*1000+0.5)/10)</f>
      </c>
      <c r="AD73" s="132"/>
      <c r="AE73" s="182"/>
      <c r="AF73" s="182"/>
      <c r="AG73" s="182"/>
      <c r="AH73" s="182"/>
      <c r="AI73" s="105"/>
      <c r="AJ73" s="78"/>
      <c r="AK73" s="91">
        <f t="shared" si="3"/>
        <v>0</v>
      </c>
      <c r="AL73" s="69">
        <f t="shared" si="4"/>
        <v>0</v>
      </c>
      <c r="AM73" s="73">
        <f t="shared" si="28"/>
        <v>0</v>
      </c>
      <c r="AN73" s="82"/>
      <c r="AO73" s="92">
        <f t="shared" si="5"/>
        <v>0</v>
      </c>
      <c r="AP73" s="93">
        <f t="shared" si="6"/>
        <v>0</v>
      </c>
      <c r="AQ73" s="94">
        <f t="shared" si="7"/>
        <v>0</v>
      </c>
      <c r="AR73" s="95">
        <f t="shared" si="8"/>
        <v>0</v>
      </c>
      <c r="AS73" s="96">
        <f t="shared" si="9"/>
        <v>0</v>
      </c>
      <c r="AT73" s="97">
        <f t="shared" si="10"/>
        <v>0</v>
      </c>
      <c r="AU73" s="69"/>
      <c r="AV73" s="91">
        <f t="shared" si="11"/>
        <v>0</v>
      </c>
      <c r="AW73" s="92">
        <f t="shared" si="12"/>
        <v>0</v>
      </c>
      <c r="AX73" s="96">
        <f t="shared" si="13"/>
        <v>0</v>
      </c>
      <c r="AY73" s="93">
        <f t="shared" si="14"/>
        <v>0</v>
      </c>
      <c r="AZ73" s="69">
        <f t="shared" si="15"/>
        <v>0</v>
      </c>
      <c r="BA73" s="69">
        <f t="shared" si="16"/>
        <v>0</v>
      </c>
      <c r="BB73" s="69">
        <f t="shared" si="17"/>
        <v>0</v>
      </c>
      <c r="BC73" s="92">
        <f t="shared" si="18"/>
        <v>0</v>
      </c>
      <c r="BD73" s="96">
        <f t="shared" si="19"/>
        <v>0</v>
      </c>
      <c r="BE73" s="93">
        <f t="shared" si="20"/>
        <v>0</v>
      </c>
      <c r="BF73" s="69">
        <f t="shared" si="21"/>
        <v>0</v>
      </c>
      <c r="BG73" s="69">
        <f t="shared" si="22"/>
        <v>0</v>
      </c>
      <c r="BH73" s="69">
        <f t="shared" si="23"/>
        <v>0</v>
      </c>
      <c r="BI73" s="92">
        <f t="shared" si="24"/>
        <v>0</v>
      </c>
      <c r="BJ73" s="96">
        <f t="shared" si="25"/>
        <v>0</v>
      </c>
      <c r="BK73" s="93">
        <f t="shared" si="26"/>
        <v>0</v>
      </c>
    </row>
    <row r="74" spans="2:63" ht="12" customHeight="1">
      <c r="B74" s="35" t="s">
        <v>102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30"/>
      <c r="P74" s="130"/>
      <c r="Q74" s="130"/>
      <c r="R74" s="130"/>
      <c r="S74" s="16"/>
      <c r="T74" s="130"/>
      <c r="U74" s="130"/>
      <c r="V74" s="33"/>
      <c r="W74" s="130"/>
      <c r="X74" s="130"/>
      <c r="Y74" s="136">
        <f aca="true" t="shared" si="29" ref="Y74:Y83">IF(Q74+T74+W74=0,"",Q74+T74+W74)</f>
      </c>
      <c r="Z74" s="136"/>
      <c r="AA74" s="131">
        <f aca="true" t="shared" si="30" ref="AA74:AA83">IF(AG74=0,"",(AG74*30)-Y74)</f>
      </c>
      <c r="AB74" s="131"/>
      <c r="AC74" s="132">
        <f aca="true" t="shared" si="31" ref="AC74:AC83">IF(OR(AA74=0,Y74=""),"",INT(Y74/AA74*1000+0.5)/10)</f>
      </c>
      <c r="AD74" s="132"/>
      <c r="AE74" s="130"/>
      <c r="AF74" s="130"/>
      <c r="AG74" s="130"/>
      <c r="AH74" s="130"/>
      <c r="AI74" s="105"/>
      <c r="AJ74" s="78"/>
      <c r="AK74" s="91">
        <f t="shared" si="3"/>
        <v>0</v>
      </c>
      <c r="AL74" s="69">
        <f t="shared" si="4"/>
        <v>0</v>
      </c>
      <c r="AM74" s="73">
        <f t="shared" si="28"/>
        <v>0</v>
      </c>
      <c r="AN74" s="82"/>
      <c r="AO74" s="92">
        <f t="shared" si="5"/>
        <v>0</v>
      </c>
      <c r="AP74" s="93">
        <f t="shared" si="6"/>
        <v>0</v>
      </c>
      <c r="AQ74" s="94">
        <f t="shared" si="7"/>
        <v>0</v>
      </c>
      <c r="AR74" s="95">
        <f t="shared" si="8"/>
        <v>0</v>
      </c>
      <c r="AS74" s="96">
        <f t="shared" si="9"/>
        <v>0</v>
      </c>
      <c r="AT74" s="97">
        <f t="shared" si="10"/>
        <v>0</v>
      </c>
      <c r="AU74" s="69"/>
      <c r="AV74" s="91">
        <f t="shared" si="11"/>
        <v>0</v>
      </c>
      <c r="AW74" s="92">
        <f t="shared" si="12"/>
        <v>0</v>
      </c>
      <c r="AX74" s="96">
        <f t="shared" si="13"/>
        <v>0</v>
      </c>
      <c r="AY74" s="93">
        <f t="shared" si="14"/>
        <v>0</v>
      </c>
      <c r="AZ74" s="69">
        <f t="shared" si="15"/>
        <v>0</v>
      </c>
      <c r="BA74" s="69">
        <f t="shared" si="16"/>
        <v>0</v>
      </c>
      <c r="BB74" s="69">
        <f t="shared" si="17"/>
        <v>0</v>
      </c>
      <c r="BC74" s="92">
        <f t="shared" si="18"/>
        <v>0</v>
      </c>
      <c r="BD74" s="96">
        <f t="shared" si="19"/>
        <v>0</v>
      </c>
      <c r="BE74" s="93">
        <f t="shared" si="20"/>
        <v>0</v>
      </c>
      <c r="BF74" s="69">
        <f t="shared" si="21"/>
        <v>0</v>
      </c>
      <c r="BG74" s="69">
        <f t="shared" si="22"/>
        <v>0</v>
      </c>
      <c r="BH74" s="69">
        <f t="shared" si="23"/>
        <v>0</v>
      </c>
      <c r="BI74" s="92">
        <f t="shared" si="24"/>
        <v>0</v>
      </c>
      <c r="BJ74" s="96">
        <f t="shared" si="25"/>
        <v>0</v>
      </c>
      <c r="BK74" s="93">
        <f t="shared" si="26"/>
        <v>0</v>
      </c>
    </row>
    <row r="75" spans="2:63" ht="12" customHeight="1">
      <c r="B75" s="35" t="s">
        <v>115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30"/>
      <c r="P75" s="130"/>
      <c r="Q75" s="130"/>
      <c r="R75" s="130"/>
      <c r="S75" s="16"/>
      <c r="T75" s="130"/>
      <c r="U75" s="130"/>
      <c r="V75" s="33"/>
      <c r="W75" s="130"/>
      <c r="X75" s="130"/>
      <c r="Y75" s="136">
        <f t="shared" si="29"/>
      </c>
      <c r="Z75" s="136"/>
      <c r="AA75" s="131">
        <f t="shared" si="30"/>
      </c>
      <c r="AB75" s="131"/>
      <c r="AC75" s="132">
        <f t="shared" si="31"/>
      </c>
      <c r="AD75" s="132"/>
      <c r="AE75" s="130"/>
      <c r="AF75" s="130"/>
      <c r="AG75" s="130"/>
      <c r="AH75" s="130"/>
      <c r="AI75" s="105"/>
      <c r="AJ75" s="78"/>
      <c r="AK75" s="91">
        <f t="shared" si="3"/>
        <v>0</v>
      </c>
      <c r="AL75" s="69">
        <f t="shared" si="4"/>
        <v>0</v>
      </c>
      <c r="AM75" s="73">
        <f t="shared" si="28"/>
        <v>0</v>
      </c>
      <c r="AN75" s="82"/>
      <c r="AO75" s="92">
        <f t="shared" si="5"/>
        <v>0</v>
      </c>
      <c r="AP75" s="93">
        <f t="shared" si="6"/>
        <v>0</v>
      </c>
      <c r="AQ75" s="94">
        <f t="shared" si="7"/>
        <v>0</v>
      </c>
      <c r="AR75" s="95">
        <f t="shared" si="8"/>
        <v>0</v>
      </c>
      <c r="AS75" s="96">
        <f t="shared" si="9"/>
        <v>0</v>
      </c>
      <c r="AT75" s="97">
        <f t="shared" si="10"/>
        <v>0</v>
      </c>
      <c r="AU75" s="69"/>
      <c r="AV75" s="91">
        <f t="shared" si="11"/>
        <v>0</v>
      </c>
      <c r="AW75" s="92">
        <f t="shared" si="12"/>
        <v>0</v>
      </c>
      <c r="AX75" s="96">
        <f t="shared" si="13"/>
        <v>0</v>
      </c>
      <c r="AY75" s="93">
        <f t="shared" si="14"/>
        <v>0</v>
      </c>
      <c r="AZ75" s="69">
        <f t="shared" si="15"/>
        <v>0</v>
      </c>
      <c r="BA75" s="69">
        <f t="shared" si="16"/>
        <v>0</v>
      </c>
      <c r="BB75" s="69">
        <f t="shared" si="17"/>
        <v>0</v>
      </c>
      <c r="BC75" s="92">
        <f t="shared" si="18"/>
        <v>0</v>
      </c>
      <c r="BD75" s="96">
        <f t="shared" si="19"/>
        <v>0</v>
      </c>
      <c r="BE75" s="93">
        <f t="shared" si="20"/>
        <v>0</v>
      </c>
      <c r="BF75" s="69">
        <f t="shared" si="21"/>
        <v>0</v>
      </c>
      <c r="BG75" s="69">
        <f t="shared" si="22"/>
        <v>0</v>
      </c>
      <c r="BH75" s="69">
        <f t="shared" si="23"/>
        <v>0</v>
      </c>
      <c r="BI75" s="92">
        <f t="shared" si="24"/>
        <v>0</v>
      </c>
      <c r="BJ75" s="96">
        <f t="shared" si="25"/>
        <v>0</v>
      </c>
      <c r="BK75" s="93">
        <f t="shared" si="26"/>
        <v>0</v>
      </c>
    </row>
    <row r="76" spans="2:63" ht="12" customHeight="1">
      <c r="B76" s="35" t="s">
        <v>120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30"/>
      <c r="P76" s="130"/>
      <c r="Q76" s="130"/>
      <c r="R76" s="130"/>
      <c r="S76" s="16"/>
      <c r="T76" s="130"/>
      <c r="U76" s="130"/>
      <c r="V76" s="33"/>
      <c r="W76" s="130"/>
      <c r="X76" s="130"/>
      <c r="Y76" s="136">
        <f t="shared" si="29"/>
      </c>
      <c r="Z76" s="136"/>
      <c r="AA76" s="131">
        <f t="shared" si="30"/>
      </c>
      <c r="AB76" s="131"/>
      <c r="AC76" s="132">
        <f t="shared" si="31"/>
      </c>
      <c r="AD76" s="132"/>
      <c r="AE76" s="130"/>
      <c r="AF76" s="130"/>
      <c r="AG76" s="130"/>
      <c r="AH76" s="130"/>
      <c r="AI76" s="105"/>
      <c r="AJ76" s="78"/>
      <c r="AK76" s="91">
        <f t="shared" si="3"/>
        <v>0</v>
      </c>
      <c r="AL76" s="69">
        <f t="shared" si="4"/>
        <v>0</v>
      </c>
      <c r="AM76" s="73">
        <f t="shared" si="28"/>
        <v>0</v>
      </c>
      <c r="AN76" s="82"/>
      <c r="AO76" s="92">
        <f t="shared" si="5"/>
        <v>0</v>
      </c>
      <c r="AP76" s="93">
        <f t="shared" si="6"/>
        <v>0</v>
      </c>
      <c r="AQ76" s="94">
        <f t="shared" si="7"/>
        <v>0</v>
      </c>
      <c r="AR76" s="95">
        <f t="shared" si="8"/>
        <v>0</v>
      </c>
      <c r="AS76" s="96">
        <f t="shared" si="9"/>
        <v>0</v>
      </c>
      <c r="AT76" s="97">
        <f t="shared" si="10"/>
        <v>0</v>
      </c>
      <c r="AU76" s="69"/>
      <c r="AV76" s="91">
        <f t="shared" si="11"/>
        <v>0</v>
      </c>
      <c r="AW76" s="92">
        <f t="shared" si="12"/>
        <v>0</v>
      </c>
      <c r="AX76" s="96">
        <f t="shared" si="13"/>
        <v>0</v>
      </c>
      <c r="AY76" s="93">
        <f t="shared" si="14"/>
        <v>0</v>
      </c>
      <c r="AZ76" s="69">
        <f t="shared" si="15"/>
        <v>0</v>
      </c>
      <c r="BA76" s="69">
        <f t="shared" si="16"/>
        <v>0</v>
      </c>
      <c r="BB76" s="69">
        <f t="shared" si="17"/>
        <v>0</v>
      </c>
      <c r="BC76" s="92">
        <f t="shared" si="18"/>
        <v>0</v>
      </c>
      <c r="BD76" s="96">
        <f t="shared" si="19"/>
        <v>0</v>
      </c>
      <c r="BE76" s="93">
        <f t="shared" si="20"/>
        <v>0</v>
      </c>
      <c r="BF76" s="69">
        <f t="shared" si="21"/>
        <v>0</v>
      </c>
      <c r="BG76" s="69">
        <f t="shared" si="22"/>
        <v>0</v>
      </c>
      <c r="BH76" s="69">
        <f t="shared" si="23"/>
        <v>0</v>
      </c>
      <c r="BI76" s="92">
        <f t="shared" si="24"/>
        <v>0</v>
      </c>
      <c r="BJ76" s="96">
        <f t="shared" si="25"/>
        <v>0</v>
      </c>
      <c r="BK76" s="93">
        <f t="shared" si="26"/>
        <v>0</v>
      </c>
    </row>
    <row r="77" spans="2:63" ht="12" customHeight="1">
      <c r="B77" s="35" t="s">
        <v>152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30"/>
      <c r="P77" s="130"/>
      <c r="Q77" s="130"/>
      <c r="R77" s="130"/>
      <c r="S77" s="33"/>
      <c r="T77" s="130"/>
      <c r="U77" s="130"/>
      <c r="W77" s="130"/>
      <c r="X77" s="130"/>
      <c r="Y77" s="136">
        <f t="shared" si="29"/>
      </c>
      <c r="Z77" s="136"/>
      <c r="AA77" s="131">
        <f t="shared" si="30"/>
      </c>
      <c r="AB77" s="131"/>
      <c r="AC77" s="132">
        <f t="shared" si="31"/>
      </c>
      <c r="AD77" s="132"/>
      <c r="AE77" s="130"/>
      <c r="AF77" s="130"/>
      <c r="AG77" s="130"/>
      <c r="AH77" s="130"/>
      <c r="AI77" s="105"/>
      <c r="AJ77" s="78"/>
      <c r="AK77" s="91">
        <f t="shared" si="3"/>
        <v>0</v>
      </c>
      <c r="AL77" s="69">
        <f t="shared" si="4"/>
        <v>0</v>
      </c>
      <c r="AM77" s="73">
        <f t="shared" si="28"/>
        <v>0</v>
      </c>
      <c r="AN77" s="82"/>
      <c r="AO77" s="92">
        <f t="shared" si="5"/>
        <v>0</v>
      </c>
      <c r="AP77" s="93">
        <f t="shared" si="6"/>
        <v>0</v>
      </c>
      <c r="AQ77" s="94">
        <f t="shared" si="7"/>
        <v>0</v>
      </c>
      <c r="AR77" s="95">
        <f t="shared" si="8"/>
        <v>0</v>
      </c>
      <c r="AS77" s="96">
        <f t="shared" si="9"/>
        <v>0</v>
      </c>
      <c r="AT77" s="97">
        <f t="shared" si="10"/>
        <v>0</v>
      </c>
      <c r="AU77" s="69"/>
      <c r="AV77" s="91">
        <f t="shared" si="11"/>
        <v>0</v>
      </c>
      <c r="AW77" s="92">
        <f t="shared" si="12"/>
        <v>0</v>
      </c>
      <c r="AX77" s="96">
        <f t="shared" si="13"/>
        <v>0</v>
      </c>
      <c r="AY77" s="93">
        <f t="shared" si="14"/>
        <v>0</v>
      </c>
      <c r="AZ77" s="69">
        <f t="shared" si="15"/>
        <v>0</v>
      </c>
      <c r="BA77" s="69">
        <f t="shared" si="16"/>
        <v>0</v>
      </c>
      <c r="BB77" s="69">
        <f t="shared" si="17"/>
        <v>0</v>
      </c>
      <c r="BC77" s="92">
        <f t="shared" si="18"/>
        <v>0</v>
      </c>
      <c r="BD77" s="96">
        <f t="shared" si="19"/>
        <v>0</v>
      </c>
      <c r="BE77" s="93">
        <f t="shared" si="20"/>
        <v>0</v>
      </c>
      <c r="BF77" s="69">
        <f t="shared" si="21"/>
        <v>0</v>
      </c>
      <c r="BG77" s="69">
        <f t="shared" si="22"/>
        <v>0</v>
      </c>
      <c r="BH77" s="69">
        <f t="shared" si="23"/>
        <v>0</v>
      </c>
      <c r="BI77" s="92">
        <f t="shared" si="24"/>
        <v>0</v>
      </c>
      <c r="BJ77" s="96">
        <f t="shared" si="25"/>
        <v>0</v>
      </c>
      <c r="BK77" s="93">
        <f t="shared" si="26"/>
        <v>0</v>
      </c>
    </row>
    <row r="78" spans="2:63" ht="12" customHeight="1">
      <c r="B78" s="35" t="s">
        <v>153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30"/>
      <c r="P78" s="130"/>
      <c r="Q78" s="130"/>
      <c r="R78" s="130"/>
      <c r="S78" s="16"/>
      <c r="T78" s="130"/>
      <c r="U78" s="130"/>
      <c r="V78" s="33"/>
      <c r="W78" s="130"/>
      <c r="X78" s="130"/>
      <c r="Y78" s="136">
        <f t="shared" si="29"/>
      </c>
      <c r="Z78" s="136"/>
      <c r="AA78" s="131">
        <f t="shared" si="30"/>
      </c>
      <c r="AB78" s="131"/>
      <c r="AC78" s="132">
        <f t="shared" si="31"/>
      </c>
      <c r="AD78" s="132"/>
      <c r="AE78" s="130"/>
      <c r="AF78" s="130"/>
      <c r="AG78" s="130"/>
      <c r="AH78" s="130"/>
      <c r="AI78" s="105"/>
      <c r="AJ78" s="78"/>
      <c r="AK78" s="91">
        <f t="shared" si="3"/>
        <v>0</v>
      </c>
      <c r="AL78" s="69">
        <f t="shared" si="4"/>
        <v>0</v>
      </c>
      <c r="AM78" s="73">
        <f t="shared" si="28"/>
        <v>0</v>
      </c>
      <c r="AN78" s="82"/>
      <c r="AO78" s="92">
        <f t="shared" si="5"/>
        <v>0</v>
      </c>
      <c r="AP78" s="93">
        <f t="shared" si="6"/>
        <v>0</v>
      </c>
      <c r="AQ78" s="94">
        <f t="shared" si="7"/>
        <v>0</v>
      </c>
      <c r="AR78" s="95">
        <f t="shared" si="8"/>
        <v>0</v>
      </c>
      <c r="AS78" s="96">
        <f t="shared" si="9"/>
        <v>0</v>
      </c>
      <c r="AT78" s="97">
        <f t="shared" si="10"/>
        <v>0</v>
      </c>
      <c r="AU78" s="69"/>
      <c r="AV78" s="91">
        <f t="shared" si="11"/>
        <v>0</v>
      </c>
      <c r="AW78" s="92">
        <f t="shared" si="12"/>
        <v>0</v>
      </c>
      <c r="AX78" s="96">
        <f t="shared" si="13"/>
        <v>0</v>
      </c>
      <c r="AY78" s="93">
        <f t="shared" si="14"/>
        <v>0</v>
      </c>
      <c r="AZ78" s="69">
        <f t="shared" si="15"/>
        <v>0</v>
      </c>
      <c r="BA78" s="69">
        <f t="shared" si="16"/>
        <v>0</v>
      </c>
      <c r="BB78" s="69">
        <f t="shared" si="17"/>
        <v>0</v>
      </c>
      <c r="BC78" s="92">
        <f t="shared" si="18"/>
        <v>0</v>
      </c>
      <c r="BD78" s="96">
        <f t="shared" si="19"/>
        <v>0</v>
      </c>
      <c r="BE78" s="93">
        <f t="shared" si="20"/>
        <v>0</v>
      </c>
      <c r="BF78" s="69">
        <f t="shared" si="21"/>
        <v>0</v>
      </c>
      <c r="BG78" s="69">
        <f t="shared" si="22"/>
        <v>0</v>
      </c>
      <c r="BH78" s="69">
        <f t="shared" si="23"/>
        <v>0</v>
      </c>
      <c r="BI78" s="92">
        <f t="shared" si="24"/>
        <v>0</v>
      </c>
      <c r="BJ78" s="96">
        <f t="shared" si="25"/>
        <v>0</v>
      </c>
      <c r="BK78" s="93">
        <f t="shared" si="26"/>
        <v>0</v>
      </c>
    </row>
    <row r="79" spans="2:63" ht="12" customHeight="1">
      <c r="B79" s="35" t="s">
        <v>154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7"/>
      <c r="P79" s="158"/>
      <c r="Q79" s="157"/>
      <c r="R79" s="158"/>
      <c r="S79" s="16"/>
      <c r="T79" s="157"/>
      <c r="U79" s="158"/>
      <c r="V79" s="33"/>
      <c r="W79" s="157"/>
      <c r="X79" s="158"/>
      <c r="Y79" s="136">
        <f t="shared" si="29"/>
      </c>
      <c r="Z79" s="136"/>
      <c r="AA79" s="131">
        <f t="shared" si="30"/>
      </c>
      <c r="AB79" s="131"/>
      <c r="AC79" s="132">
        <f t="shared" si="31"/>
      </c>
      <c r="AD79" s="132"/>
      <c r="AE79" s="197"/>
      <c r="AF79" s="198"/>
      <c r="AG79" s="157"/>
      <c r="AH79" s="158"/>
      <c r="AI79" s="105"/>
      <c r="AJ79" s="78"/>
      <c r="AK79" s="91">
        <f t="shared" si="3"/>
        <v>0</v>
      </c>
      <c r="AL79" s="69">
        <f t="shared" si="4"/>
        <v>0</v>
      </c>
      <c r="AM79" s="73">
        <f t="shared" si="28"/>
        <v>0</v>
      </c>
      <c r="AN79" s="82"/>
      <c r="AO79" s="92">
        <f t="shared" si="5"/>
        <v>0</v>
      </c>
      <c r="AP79" s="93">
        <f t="shared" si="6"/>
        <v>0</v>
      </c>
      <c r="AQ79" s="94">
        <f t="shared" si="7"/>
        <v>0</v>
      </c>
      <c r="AR79" s="95">
        <f t="shared" si="8"/>
        <v>0</v>
      </c>
      <c r="AS79" s="96">
        <f t="shared" si="9"/>
        <v>0</v>
      </c>
      <c r="AT79" s="97">
        <f t="shared" si="10"/>
        <v>0</v>
      </c>
      <c r="AU79" s="69"/>
      <c r="AV79" s="91">
        <f t="shared" si="11"/>
        <v>0</v>
      </c>
      <c r="AW79" s="92">
        <f t="shared" si="12"/>
        <v>0</v>
      </c>
      <c r="AX79" s="96">
        <f t="shared" si="13"/>
        <v>0</v>
      </c>
      <c r="AY79" s="93">
        <f t="shared" si="14"/>
        <v>0</v>
      </c>
      <c r="AZ79" s="69">
        <f t="shared" si="15"/>
        <v>0</v>
      </c>
      <c r="BA79" s="69">
        <f t="shared" si="16"/>
        <v>0</v>
      </c>
      <c r="BB79" s="69">
        <f t="shared" si="17"/>
        <v>0</v>
      </c>
      <c r="BC79" s="92">
        <f t="shared" si="18"/>
        <v>0</v>
      </c>
      <c r="BD79" s="96">
        <f t="shared" si="19"/>
        <v>0</v>
      </c>
      <c r="BE79" s="93">
        <f t="shared" si="20"/>
        <v>0</v>
      </c>
      <c r="BF79" s="69">
        <f t="shared" si="21"/>
        <v>0</v>
      </c>
      <c r="BG79" s="69">
        <f t="shared" si="22"/>
        <v>0</v>
      </c>
      <c r="BH79" s="69">
        <f t="shared" si="23"/>
        <v>0</v>
      </c>
      <c r="BI79" s="92">
        <f t="shared" si="24"/>
        <v>0</v>
      </c>
      <c r="BJ79" s="96">
        <f t="shared" si="25"/>
        <v>0</v>
      </c>
      <c r="BK79" s="93">
        <f t="shared" si="26"/>
        <v>0</v>
      </c>
    </row>
    <row r="80" spans="2:63" ht="12" customHeight="1">
      <c r="B80" s="35" t="s">
        <v>155</v>
      </c>
      <c r="C80" s="156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9"/>
      <c r="O80" s="157"/>
      <c r="P80" s="158"/>
      <c r="Q80" s="157"/>
      <c r="R80" s="158"/>
      <c r="S80" s="16"/>
      <c r="T80" s="157"/>
      <c r="U80" s="158"/>
      <c r="V80" s="33"/>
      <c r="W80" s="157"/>
      <c r="X80" s="158"/>
      <c r="Y80" s="136">
        <f t="shared" si="29"/>
      </c>
      <c r="Z80" s="136"/>
      <c r="AA80" s="131">
        <f t="shared" si="30"/>
      </c>
      <c r="AB80" s="131"/>
      <c r="AC80" s="132">
        <f t="shared" si="31"/>
      </c>
      <c r="AD80" s="132"/>
      <c r="AE80" s="157"/>
      <c r="AF80" s="158"/>
      <c r="AG80" s="157"/>
      <c r="AH80" s="158"/>
      <c r="AI80" s="105"/>
      <c r="AJ80" s="78"/>
      <c r="AK80" s="91">
        <f t="shared" si="3"/>
        <v>0</v>
      </c>
      <c r="AL80" s="69">
        <f t="shared" si="4"/>
        <v>0</v>
      </c>
      <c r="AM80" s="73">
        <f t="shared" si="28"/>
        <v>0</v>
      </c>
      <c r="AN80" s="82"/>
      <c r="AO80" s="92">
        <f t="shared" si="5"/>
        <v>0</v>
      </c>
      <c r="AP80" s="93">
        <f t="shared" si="6"/>
        <v>0</v>
      </c>
      <c r="AQ80" s="94">
        <f t="shared" si="7"/>
        <v>0</v>
      </c>
      <c r="AR80" s="95">
        <f t="shared" si="8"/>
        <v>0</v>
      </c>
      <c r="AS80" s="96">
        <f t="shared" si="9"/>
        <v>0</v>
      </c>
      <c r="AT80" s="97">
        <f t="shared" si="10"/>
        <v>0</v>
      </c>
      <c r="AU80" s="69"/>
      <c r="AV80" s="91">
        <f t="shared" si="11"/>
        <v>0</v>
      </c>
      <c r="AW80" s="92">
        <f t="shared" si="12"/>
        <v>0</v>
      </c>
      <c r="AX80" s="96">
        <f t="shared" si="13"/>
        <v>0</v>
      </c>
      <c r="AY80" s="93">
        <f t="shared" si="14"/>
        <v>0</v>
      </c>
      <c r="AZ80" s="69">
        <f t="shared" si="15"/>
        <v>0</v>
      </c>
      <c r="BA80" s="69">
        <f t="shared" si="16"/>
        <v>0</v>
      </c>
      <c r="BB80" s="69">
        <f t="shared" si="17"/>
        <v>0</v>
      </c>
      <c r="BC80" s="92">
        <f t="shared" si="18"/>
        <v>0</v>
      </c>
      <c r="BD80" s="96">
        <f t="shared" si="19"/>
        <v>0</v>
      </c>
      <c r="BE80" s="93">
        <f t="shared" si="20"/>
        <v>0</v>
      </c>
      <c r="BF80" s="69">
        <f t="shared" si="21"/>
        <v>0</v>
      </c>
      <c r="BG80" s="69">
        <f t="shared" si="22"/>
        <v>0</v>
      </c>
      <c r="BH80" s="69">
        <f t="shared" si="23"/>
        <v>0</v>
      </c>
      <c r="BI80" s="92">
        <f t="shared" si="24"/>
        <v>0</v>
      </c>
      <c r="BJ80" s="96">
        <f t="shared" si="25"/>
        <v>0</v>
      </c>
      <c r="BK80" s="93">
        <f t="shared" si="26"/>
        <v>0</v>
      </c>
    </row>
    <row r="81" spans="2:63" ht="13.5" customHeight="1">
      <c r="B81" s="35" t="s">
        <v>156</v>
      </c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5"/>
      <c r="O81" s="130"/>
      <c r="P81" s="130"/>
      <c r="Q81" s="130"/>
      <c r="R81" s="130"/>
      <c r="S81" s="16"/>
      <c r="T81" s="130"/>
      <c r="U81" s="130"/>
      <c r="V81" s="33"/>
      <c r="W81" s="130"/>
      <c r="X81" s="130"/>
      <c r="Y81" s="136">
        <f t="shared" si="29"/>
      </c>
      <c r="Z81" s="136"/>
      <c r="AA81" s="131">
        <f t="shared" si="30"/>
      </c>
      <c r="AB81" s="131"/>
      <c r="AC81" s="132">
        <f t="shared" si="31"/>
      </c>
      <c r="AD81" s="132"/>
      <c r="AE81" s="130"/>
      <c r="AF81" s="130"/>
      <c r="AG81" s="130"/>
      <c r="AH81" s="130"/>
      <c r="AI81" s="103"/>
      <c r="AJ81" s="102"/>
      <c r="AK81" s="91">
        <f t="shared" si="3"/>
        <v>0</v>
      </c>
      <c r="AL81" s="69">
        <f t="shared" si="4"/>
        <v>0</v>
      </c>
      <c r="AM81" s="73">
        <f t="shared" si="28"/>
        <v>0</v>
      </c>
      <c r="AN81" s="82"/>
      <c r="AO81" s="92">
        <f t="shared" si="5"/>
        <v>0</v>
      </c>
      <c r="AP81" s="93">
        <f t="shared" si="6"/>
        <v>0</v>
      </c>
      <c r="AQ81" s="94">
        <f t="shared" si="7"/>
        <v>0</v>
      </c>
      <c r="AR81" s="95">
        <f t="shared" si="8"/>
        <v>0</v>
      </c>
      <c r="AS81" s="96">
        <f t="shared" si="9"/>
        <v>0</v>
      </c>
      <c r="AT81" s="97">
        <f t="shared" si="10"/>
        <v>0</v>
      </c>
      <c r="AU81" s="69"/>
      <c r="AV81" s="91">
        <f t="shared" si="11"/>
        <v>0</v>
      </c>
      <c r="AW81" s="92">
        <f t="shared" si="12"/>
        <v>0</v>
      </c>
      <c r="AX81" s="96">
        <f t="shared" si="13"/>
        <v>0</v>
      </c>
      <c r="AY81" s="93">
        <f t="shared" si="14"/>
        <v>0</v>
      </c>
      <c r="AZ81" s="69">
        <f t="shared" si="15"/>
        <v>0</v>
      </c>
      <c r="BA81" s="69">
        <f t="shared" si="16"/>
        <v>0</v>
      </c>
      <c r="BB81" s="69">
        <f t="shared" si="17"/>
        <v>0</v>
      </c>
      <c r="BC81" s="92">
        <f t="shared" si="18"/>
        <v>0</v>
      </c>
      <c r="BD81" s="96">
        <f t="shared" si="19"/>
        <v>0</v>
      </c>
      <c r="BE81" s="93">
        <f t="shared" si="20"/>
        <v>0</v>
      </c>
      <c r="BF81" s="69">
        <f t="shared" si="21"/>
        <v>0</v>
      </c>
      <c r="BG81" s="69">
        <f t="shared" si="22"/>
        <v>0</v>
      </c>
      <c r="BH81" s="69">
        <f t="shared" si="23"/>
        <v>0</v>
      </c>
      <c r="BI81" s="92">
        <f t="shared" si="24"/>
        <v>0</v>
      </c>
      <c r="BJ81" s="96">
        <f t="shared" si="25"/>
        <v>0</v>
      </c>
      <c r="BK81" s="93">
        <f t="shared" si="26"/>
        <v>0</v>
      </c>
    </row>
    <row r="82" spans="2:63" ht="13.5" customHeight="1">
      <c r="B82" s="35" t="s">
        <v>157</v>
      </c>
      <c r="C82" s="143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5"/>
      <c r="O82" s="130"/>
      <c r="P82" s="130"/>
      <c r="Q82" s="130"/>
      <c r="R82" s="130"/>
      <c r="S82" s="16"/>
      <c r="T82" s="130"/>
      <c r="U82" s="130"/>
      <c r="V82" s="33"/>
      <c r="W82" s="130"/>
      <c r="X82" s="130"/>
      <c r="Y82" s="136">
        <f t="shared" si="29"/>
      </c>
      <c r="Z82" s="136"/>
      <c r="AA82" s="131">
        <f t="shared" si="30"/>
      </c>
      <c r="AB82" s="131"/>
      <c r="AC82" s="132">
        <f t="shared" si="31"/>
      </c>
      <c r="AD82" s="132"/>
      <c r="AE82" s="130"/>
      <c r="AF82" s="130"/>
      <c r="AG82" s="130"/>
      <c r="AH82" s="130"/>
      <c r="AI82" s="103"/>
      <c r="AJ82" s="102"/>
      <c r="AK82" s="91">
        <f t="shared" si="3"/>
        <v>0</v>
      </c>
      <c r="AL82" s="69">
        <f t="shared" si="4"/>
        <v>0</v>
      </c>
      <c r="AM82" s="73">
        <f t="shared" si="28"/>
        <v>0</v>
      </c>
      <c r="AN82" s="82"/>
      <c r="AO82" s="92">
        <f t="shared" si="5"/>
        <v>0</v>
      </c>
      <c r="AP82" s="93">
        <f t="shared" si="6"/>
        <v>0</v>
      </c>
      <c r="AQ82" s="94">
        <f t="shared" si="7"/>
        <v>0</v>
      </c>
      <c r="AR82" s="95">
        <f t="shared" si="8"/>
        <v>0</v>
      </c>
      <c r="AS82" s="96">
        <f t="shared" si="9"/>
        <v>0</v>
      </c>
      <c r="AT82" s="97">
        <f t="shared" si="10"/>
        <v>0</v>
      </c>
      <c r="AU82" s="69"/>
      <c r="AV82" s="91">
        <f t="shared" si="11"/>
        <v>0</v>
      </c>
      <c r="AW82" s="92">
        <f t="shared" si="12"/>
        <v>0</v>
      </c>
      <c r="AX82" s="96">
        <f t="shared" si="13"/>
        <v>0</v>
      </c>
      <c r="AY82" s="93">
        <f t="shared" si="14"/>
        <v>0</v>
      </c>
      <c r="AZ82" s="69">
        <f t="shared" si="15"/>
        <v>0</v>
      </c>
      <c r="BA82" s="69">
        <f t="shared" si="16"/>
        <v>0</v>
      </c>
      <c r="BB82" s="69">
        <f t="shared" si="17"/>
        <v>0</v>
      </c>
      <c r="BC82" s="92">
        <f t="shared" si="18"/>
        <v>0</v>
      </c>
      <c r="BD82" s="96">
        <f t="shared" si="19"/>
        <v>0</v>
      </c>
      <c r="BE82" s="93">
        <f t="shared" si="20"/>
        <v>0</v>
      </c>
      <c r="BF82" s="69">
        <f t="shared" si="21"/>
        <v>0</v>
      </c>
      <c r="BG82" s="69">
        <f t="shared" si="22"/>
        <v>0</v>
      </c>
      <c r="BH82" s="69">
        <f t="shared" si="23"/>
        <v>0</v>
      </c>
      <c r="BI82" s="92">
        <f t="shared" si="24"/>
        <v>0</v>
      </c>
      <c r="BJ82" s="96">
        <f t="shared" si="25"/>
        <v>0</v>
      </c>
      <c r="BK82" s="93">
        <f t="shared" si="26"/>
        <v>0</v>
      </c>
    </row>
    <row r="83" spans="2:63" ht="13.5" customHeight="1" thickBot="1">
      <c r="B83" s="35" t="s">
        <v>158</v>
      </c>
      <c r="C83" s="143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5"/>
      <c r="O83" s="137"/>
      <c r="P83" s="138"/>
      <c r="Q83" s="137"/>
      <c r="R83" s="138"/>
      <c r="S83" s="16"/>
      <c r="T83" s="137"/>
      <c r="U83" s="138"/>
      <c r="V83" s="33"/>
      <c r="W83" s="137"/>
      <c r="X83" s="138"/>
      <c r="Y83" s="136">
        <f t="shared" si="29"/>
      </c>
      <c r="Z83" s="136"/>
      <c r="AA83" s="131">
        <f t="shared" si="30"/>
      </c>
      <c r="AB83" s="131"/>
      <c r="AC83" s="132">
        <f t="shared" si="31"/>
      </c>
      <c r="AD83" s="132"/>
      <c r="AE83" s="137"/>
      <c r="AF83" s="138"/>
      <c r="AG83" s="137"/>
      <c r="AH83" s="138"/>
      <c r="AI83" s="103"/>
      <c r="AJ83" s="102"/>
      <c r="AK83" s="91">
        <f t="shared" si="3"/>
        <v>0</v>
      </c>
      <c r="AL83" s="69">
        <f t="shared" si="4"/>
        <v>0</v>
      </c>
      <c r="AM83" s="73">
        <f t="shared" si="28"/>
        <v>0</v>
      </c>
      <c r="AN83" s="82"/>
      <c r="AO83" s="92">
        <f t="shared" si="5"/>
        <v>0</v>
      </c>
      <c r="AP83" s="93">
        <f t="shared" si="6"/>
        <v>0</v>
      </c>
      <c r="AQ83" s="94">
        <f t="shared" si="7"/>
        <v>0</v>
      </c>
      <c r="AR83" s="95">
        <f t="shared" si="8"/>
        <v>0</v>
      </c>
      <c r="AS83" s="96">
        <f t="shared" si="9"/>
        <v>0</v>
      </c>
      <c r="AT83" s="97">
        <f t="shared" si="10"/>
        <v>0</v>
      </c>
      <c r="AU83" s="69"/>
      <c r="AV83" s="91">
        <f t="shared" si="11"/>
        <v>0</v>
      </c>
      <c r="AW83" s="92">
        <f t="shared" si="12"/>
        <v>0</v>
      </c>
      <c r="AX83" s="96">
        <f t="shared" si="13"/>
        <v>0</v>
      </c>
      <c r="AY83" s="93">
        <f t="shared" si="14"/>
        <v>0</v>
      </c>
      <c r="AZ83" s="69">
        <f t="shared" si="15"/>
        <v>0</v>
      </c>
      <c r="BA83" s="69">
        <f t="shared" si="16"/>
        <v>0</v>
      </c>
      <c r="BB83" s="69">
        <f t="shared" si="17"/>
        <v>0</v>
      </c>
      <c r="BC83" s="92">
        <f t="shared" si="18"/>
        <v>0</v>
      </c>
      <c r="BD83" s="96">
        <f t="shared" si="19"/>
        <v>0</v>
      </c>
      <c r="BE83" s="93">
        <f t="shared" si="20"/>
        <v>0</v>
      </c>
      <c r="BF83" s="69">
        <f t="shared" si="21"/>
        <v>0</v>
      </c>
      <c r="BG83" s="69">
        <f t="shared" si="22"/>
        <v>0</v>
      </c>
      <c r="BH83" s="69">
        <f t="shared" si="23"/>
        <v>0</v>
      </c>
      <c r="BI83" s="92">
        <f t="shared" si="24"/>
        <v>0</v>
      </c>
      <c r="BJ83" s="96">
        <f t="shared" si="25"/>
        <v>0</v>
      </c>
      <c r="BK83" s="93">
        <f t="shared" si="26"/>
        <v>0</v>
      </c>
    </row>
    <row r="84" spans="2:63" s="63" customFormat="1" ht="13.5" thickBot="1">
      <c r="B84" s="195" t="s">
        <v>159</v>
      </c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76"/>
      <c r="P84" s="176"/>
      <c r="Q84" s="177">
        <f>IF(SUM(Q73:R81)=0,"",SUM(Q73:R81))</f>
      </c>
      <c r="R84" s="177"/>
      <c r="S84" s="54"/>
      <c r="T84" s="178">
        <f>IF(SUM(T73:U81)=0,"",SUM(T73:U81))</f>
      </c>
      <c r="U84" s="178"/>
      <c r="V84" s="54"/>
      <c r="W84" s="178">
        <f>IF(SUM(W73:X81)=0,"",SUM(W73:X81))</f>
      </c>
      <c r="X84" s="178"/>
      <c r="Y84" s="178">
        <f>IF(SUM(Y73:Z81)=0,"",SUM(Y73:Z81))</f>
      </c>
      <c r="Z84" s="178"/>
      <c r="AA84" s="178">
        <f>IF(SUM(AA73:AB81)=0,"",SUM(AA73:AB81))</f>
      </c>
      <c r="AB84" s="178"/>
      <c r="AC84" s="191">
        <f>IF(OR(AA84=0,AA84="",Y84=""),"",INT(Y84/AA84*1000+0.5)/10)</f>
      </c>
      <c r="AD84" s="191"/>
      <c r="AE84" s="180"/>
      <c r="AF84" s="180"/>
      <c r="AG84" s="178">
        <f>IF(SUM(AG73:AH81)=0,"",SUM(AG73:AH81))</f>
      </c>
      <c r="AH84" s="178"/>
      <c r="AI84" s="75"/>
      <c r="AJ84" s="75"/>
      <c r="AK84" s="91">
        <f t="shared" si="3"/>
        <v>0</v>
      </c>
      <c r="AL84" s="69">
        <f t="shared" si="4"/>
        <v>0</v>
      </c>
      <c r="AM84" s="73">
        <f t="shared" si="28"/>
        <v>0</v>
      </c>
      <c r="AN84" s="82"/>
      <c r="AO84" s="92">
        <f t="shared" si="5"/>
        <v>0</v>
      </c>
      <c r="AP84" s="93">
        <f t="shared" si="6"/>
        <v>0</v>
      </c>
      <c r="AQ84" s="94">
        <f t="shared" si="7"/>
        <v>0</v>
      </c>
      <c r="AR84" s="95">
        <f t="shared" si="8"/>
        <v>0</v>
      </c>
      <c r="AS84" s="96">
        <f t="shared" si="9"/>
        <v>0</v>
      </c>
      <c r="AT84" s="97">
        <f t="shared" si="10"/>
        <v>0</v>
      </c>
      <c r="AU84" s="69"/>
      <c r="AV84" s="91">
        <f t="shared" si="11"/>
        <v>0</v>
      </c>
      <c r="AW84" s="92">
        <f t="shared" si="12"/>
        <v>0</v>
      </c>
      <c r="AX84" s="96">
        <f t="shared" si="13"/>
        <v>0</v>
      </c>
      <c r="AY84" s="93">
        <f t="shared" si="14"/>
        <v>0</v>
      </c>
      <c r="AZ84" s="69">
        <f t="shared" si="15"/>
        <v>0</v>
      </c>
      <c r="BA84" s="69">
        <f t="shared" si="16"/>
        <v>0</v>
      </c>
      <c r="BB84" s="69">
        <f t="shared" si="17"/>
        <v>0</v>
      </c>
      <c r="BC84" s="92">
        <f t="shared" si="18"/>
        <v>0</v>
      </c>
      <c r="BD84" s="96">
        <f t="shared" si="19"/>
        <v>0</v>
      </c>
      <c r="BE84" s="93">
        <f t="shared" si="20"/>
        <v>0</v>
      </c>
      <c r="BF84" s="69">
        <f t="shared" si="21"/>
        <v>0</v>
      </c>
      <c r="BG84" s="69">
        <f t="shared" si="22"/>
        <v>0</v>
      </c>
      <c r="BH84" s="69">
        <f t="shared" si="23"/>
        <v>0</v>
      </c>
      <c r="BI84" s="92">
        <f t="shared" si="24"/>
        <v>0</v>
      </c>
      <c r="BJ84" s="96">
        <f t="shared" si="25"/>
        <v>0</v>
      </c>
      <c r="BK84" s="93">
        <f t="shared" si="26"/>
        <v>0</v>
      </c>
    </row>
    <row r="85" spans="2:63" ht="13.5" customHeight="1" thickBot="1" thickTop="1">
      <c r="B85" s="32"/>
      <c r="C85" s="192" t="s">
        <v>161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87" t="s">
        <v>125</v>
      </c>
      <c r="R85" s="187"/>
      <c r="S85" s="193" t="s">
        <v>24</v>
      </c>
      <c r="T85" s="193"/>
      <c r="U85" s="193"/>
      <c r="V85" s="194" t="s">
        <v>126</v>
      </c>
      <c r="W85" s="194"/>
      <c r="X85" s="194"/>
      <c r="Y85" s="187" t="s">
        <v>2</v>
      </c>
      <c r="Z85" s="187"/>
      <c r="AA85" s="187" t="s">
        <v>26</v>
      </c>
      <c r="AB85" s="187"/>
      <c r="AC85" s="187" t="s">
        <v>127</v>
      </c>
      <c r="AD85" s="187"/>
      <c r="AE85" s="188" t="s">
        <v>128</v>
      </c>
      <c r="AF85" s="188"/>
      <c r="AG85" s="189" t="s">
        <v>129</v>
      </c>
      <c r="AH85" s="189"/>
      <c r="AI85" s="105"/>
      <c r="AJ85" s="78"/>
      <c r="AK85" s="91">
        <f t="shared" si="3"/>
        <v>0</v>
      </c>
      <c r="AL85" s="69">
        <f t="shared" si="4"/>
        <v>0</v>
      </c>
      <c r="AM85" s="73">
        <f t="shared" si="28"/>
        <v>0</v>
      </c>
      <c r="AN85" s="82"/>
      <c r="AO85" s="92">
        <f t="shared" si="5"/>
        <v>0</v>
      </c>
      <c r="AP85" s="93">
        <f t="shared" si="6"/>
        <v>0</v>
      </c>
      <c r="AQ85" s="94">
        <f t="shared" si="7"/>
        <v>0</v>
      </c>
      <c r="AR85" s="95">
        <f t="shared" si="8"/>
        <v>0</v>
      </c>
      <c r="AS85" s="96">
        <f t="shared" si="9"/>
        <v>0</v>
      </c>
      <c r="AT85" s="97">
        <f t="shared" si="10"/>
        <v>0</v>
      </c>
      <c r="AU85" s="69"/>
      <c r="AV85" s="91">
        <f t="shared" si="11"/>
        <v>0</v>
      </c>
      <c r="AW85" s="92">
        <f t="shared" si="12"/>
        <v>0</v>
      </c>
      <c r="AX85" s="96">
        <f t="shared" si="13"/>
        <v>0</v>
      </c>
      <c r="AY85" s="93">
        <f t="shared" si="14"/>
        <v>0</v>
      </c>
      <c r="AZ85" s="69">
        <f t="shared" si="15"/>
        <v>0</v>
      </c>
      <c r="BA85" s="69">
        <f t="shared" si="16"/>
        <v>0</v>
      </c>
      <c r="BB85" s="69">
        <f t="shared" si="17"/>
        <v>0</v>
      </c>
      <c r="BC85" s="92">
        <f t="shared" si="18"/>
        <v>0</v>
      </c>
      <c r="BD85" s="96">
        <f t="shared" si="19"/>
        <v>0</v>
      </c>
      <c r="BE85" s="93">
        <f t="shared" si="20"/>
        <v>0</v>
      </c>
      <c r="BF85" s="69">
        <f t="shared" si="21"/>
        <v>0</v>
      </c>
      <c r="BG85" s="69">
        <f t="shared" si="22"/>
        <v>0</v>
      </c>
      <c r="BH85" s="69">
        <f t="shared" si="23"/>
        <v>0</v>
      </c>
      <c r="BI85" s="92">
        <f t="shared" si="24"/>
        <v>0</v>
      </c>
      <c r="BJ85" s="96">
        <f t="shared" si="25"/>
        <v>0</v>
      </c>
      <c r="BK85" s="93">
        <f t="shared" si="26"/>
        <v>0</v>
      </c>
    </row>
    <row r="86" spans="2:63" ht="12" customHeight="1" thickBot="1" thickTop="1">
      <c r="B86" s="44" t="s">
        <v>132</v>
      </c>
      <c r="C86" s="190" t="s">
        <v>133</v>
      </c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 t="s">
        <v>134</v>
      </c>
      <c r="P86" s="190"/>
      <c r="Q86" s="185" t="s">
        <v>101</v>
      </c>
      <c r="R86" s="185"/>
      <c r="S86" s="52" t="s">
        <v>135</v>
      </c>
      <c r="T86" s="185" t="s">
        <v>101</v>
      </c>
      <c r="U86" s="185"/>
      <c r="V86" s="38" t="s">
        <v>135</v>
      </c>
      <c r="W86" s="185" t="s">
        <v>101</v>
      </c>
      <c r="X86" s="185"/>
      <c r="Y86" s="185" t="s">
        <v>101</v>
      </c>
      <c r="Z86" s="185"/>
      <c r="AA86" s="185" t="s">
        <v>101</v>
      </c>
      <c r="AB86" s="185"/>
      <c r="AC86" s="185" t="s">
        <v>90</v>
      </c>
      <c r="AD86" s="185"/>
      <c r="AE86" s="188"/>
      <c r="AF86" s="188"/>
      <c r="AG86" s="189"/>
      <c r="AH86" s="189"/>
      <c r="AI86" s="105"/>
      <c r="AJ86" s="78"/>
      <c r="AK86" s="91">
        <f t="shared" si="3"/>
        <v>0</v>
      </c>
      <c r="AL86" s="69">
        <f t="shared" si="4"/>
        <v>0</v>
      </c>
      <c r="AM86" s="73">
        <f t="shared" si="28"/>
        <v>0</v>
      </c>
      <c r="AN86" s="82"/>
      <c r="AO86" s="92">
        <f t="shared" si="5"/>
        <v>0</v>
      </c>
      <c r="AP86" s="93">
        <f t="shared" si="6"/>
        <v>0</v>
      </c>
      <c r="AQ86" s="94">
        <f t="shared" si="7"/>
        <v>0</v>
      </c>
      <c r="AR86" s="95">
        <f t="shared" si="8"/>
        <v>0</v>
      </c>
      <c r="AS86" s="96">
        <f t="shared" si="9"/>
        <v>0</v>
      </c>
      <c r="AT86" s="97">
        <f t="shared" si="10"/>
        <v>0</v>
      </c>
      <c r="AU86" s="69"/>
      <c r="AV86" s="91">
        <f t="shared" si="11"/>
        <v>0</v>
      </c>
      <c r="AW86" s="92">
        <f t="shared" si="12"/>
        <v>0</v>
      </c>
      <c r="AX86" s="96">
        <f t="shared" si="13"/>
        <v>0</v>
      </c>
      <c r="AY86" s="93">
        <f t="shared" si="14"/>
        <v>0</v>
      </c>
      <c r="AZ86" s="69">
        <f t="shared" si="15"/>
        <v>0</v>
      </c>
      <c r="BA86" s="69">
        <f t="shared" si="16"/>
        <v>0</v>
      </c>
      <c r="BB86" s="69">
        <f t="shared" si="17"/>
        <v>0</v>
      </c>
      <c r="BC86" s="92">
        <f t="shared" si="18"/>
        <v>0</v>
      </c>
      <c r="BD86" s="96">
        <f t="shared" si="19"/>
        <v>0</v>
      </c>
      <c r="BE86" s="93">
        <f t="shared" si="20"/>
        <v>0</v>
      </c>
      <c r="BF86" s="69">
        <f t="shared" si="21"/>
        <v>0</v>
      </c>
      <c r="BG86" s="69">
        <f t="shared" si="22"/>
        <v>0</v>
      </c>
      <c r="BH86" s="69">
        <f t="shared" si="23"/>
        <v>0</v>
      </c>
      <c r="BI86" s="92">
        <f t="shared" si="24"/>
        <v>0</v>
      </c>
      <c r="BJ86" s="96">
        <f t="shared" si="25"/>
        <v>0</v>
      </c>
      <c r="BK86" s="93">
        <f t="shared" si="26"/>
        <v>0</v>
      </c>
    </row>
    <row r="87" spans="2:63" ht="12" customHeight="1">
      <c r="B87" s="35" t="s">
        <v>87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2"/>
      <c r="P87" s="182"/>
      <c r="Q87" s="182"/>
      <c r="R87" s="182"/>
      <c r="S87" s="15"/>
      <c r="T87" s="182"/>
      <c r="U87" s="182"/>
      <c r="V87" s="36"/>
      <c r="W87" s="182"/>
      <c r="X87" s="182"/>
      <c r="Y87" s="136">
        <f>IF(Q87+T87+W87=0,"",Q87+T87+W87)</f>
      </c>
      <c r="Z87" s="136"/>
      <c r="AA87" s="131">
        <f>IF(AG87=0,"",(AG87*30)-Y87)</f>
      </c>
      <c r="AB87" s="131"/>
      <c r="AC87" s="132">
        <f>IF(OR(AA87=0,Y87=""),"",INT(Y87/AA87*1000+0.5)/10)</f>
      </c>
      <c r="AD87" s="132"/>
      <c r="AE87" s="182"/>
      <c r="AF87" s="182"/>
      <c r="AG87" s="182"/>
      <c r="AH87" s="182"/>
      <c r="AI87" s="105"/>
      <c r="AJ87" s="78"/>
      <c r="AK87" s="91">
        <f t="shared" si="3"/>
        <v>0</v>
      </c>
      <c r="AL87" s="69">
        <f t="shared" si="4"/>
        <v>0</v>
      </c>
      <c r="AM87" s="73">
        <f t="shared" si="28"/>
        <v>0</v>
      </c>
      <c r="AN87" s="82"/>
      <c r="AO87" s="92">
        <f t="shared" si="5"/>
        <v>0</v>
      </c>
      <c r="AP87" s="93">
        <f t="shared" si="6"/>
        <v>0</v>
      </c>
      <c r="AQ87" s="94">
        <f t="shared" si="7"/>
        <v>0</v>
      </c>
      <c r="AR87" s="95">
        <f t="shared" si="8"/>
        <v>0</v>
      </c>
      <c r="AS87" s="96">
        <f t="shared" si="9"/>
        <v>0</v>
      </c>
      <c r="AT87" s="97">
        <f t="shared" si="10"/>
        <v>0</v>
      </c>
      <c r="AU87" s="69"/>
      <c r="AV87" s="91">
        <f t="shared" si="11"/>
        <v>0</v>
      </c>
      <c r="AW87" s="92">
        <f t="shared" si="12"/>
        <v>0</v>
      </c>
      <c r="AX87" s="96">
        <f t="shared" si="13"/>
        <v>0</v>
      </c>
      <c r="AY87" s="93">
        <f t="shared" si="14"/>
        <v>0</v>
      </c>
      <c r="AZ87" s="69">
        <f t="shared" si="15"/>
        <v>0</v>
      </c>
      <c r="BA87" s="69">
        <f t="shared" si="16"/>
        <v>0</v>
      </c>
      <c r="BB87" s="69">
        <f t="shared" si="17"/>
        <v>0</v>
      </c>
      <c r="BC87" s="92">
        <f t="shared" si="18"/>
        <v>0</v>
      </c>
      <c r="BD87" s="96">
        <f t="shared" si="19"/>
        <v>0</v>
      </c>
      <c r="BE87" s="93">
        <f t="shared" si="20"/>
        <v>0</v>
      </c>
      <c r="BF87" s="69">
        <f t="shared" si="21"/>
        <v>0</v>
      </c>
      <c r="BG87" s="69">
        <f t="shared" si="22"/>
        <v>0</v>
      </c>
      <c r="BH87" s="69">
        <f t="shared" si="23"/>
        <v>0</v>
      </c>
      <c r="BI87" s="92">
        <f t="shared" si="24"/>
        <v>0</v>
      </c>
      <c r="BJ87" s="96">
        <f t="shared" si="25"/>
        <v>0</v>
      </c>
      <c r="BK87" s="93">
        <f t="shared" si="26"/>
        <v>0</v>
      </c>
    </row>
    <row r="88" spans="2:63" ht="12" customHeight="1">
      <c r="B88" s="35" t="s">
        <v>102</v>
      </c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30"/>
      <c r="P88" s="130"/>
      <c r="Q88" s="130"/>
      <c r="R88" s="130"/>
      <c r="S88" s="16"/>
      <c r="T88" s="130"/>
      <c r="U88" s="130"/>
      <c r="V88" s="33"/>
      <c r="W88" s="130"/>
      <c r="X88" s="130"/>
      <c r="Y88" s="136">
        <f aca="true" t="shared" si="32" ref="Y88:Y97">IF(Q88+T88+W88=0,"",Q88+T88+W88)</f>
      </c>
      <c r="Z88" s="136"/>
      <c r="AA88" s="131">
        <f aca="true" t="shared" si="33" ref="AA88:AA97">IF(AG88=0,"",(AG88*30)-Y88)</f>
      </c>
      <c r="AB88" s="131"/>
      <c r="AC88" s="132">
        <f aca="true" t="shared" si="34" ref="AC88:AC97">IF(OR(AA88=0,Y88=""),"",INT(Y88/AA88*1000+0.5)/10)</f>
      </c>
      <c r="AD88" s="132"/>
      <c r="AE88" s="130"/>
      <c r="AF88" s="130"/>
      <c r="AG88" s="130"/>
      <c r="AH88" s="130"/>
      <c r="AI88" s="105"/>
      <c r="AJ88" s="78"/>
      <c r="AK88" s="91">
        <f t="shared" si="3"/>
        <v>0</v>
      </c>
      <c r="AL88" s="69">
        <f t="shared" si="4"/>
        <v>0</v>
      </c>
      <c r="AM88" s="73">
        <f t="shared" si="28"/>
        <v>0</v>
      </c>
      <c r="AN88" s="82"/>
      <c r="AO88" s="92">
        <f t="shared" si="5"/>
        <v>0</v>
      </c>
      <c r="AP88" s="93">
        <f t="shared" si="6"/>
        <v>0</v>
      </c>
      <c r="AQ88" s="94">
        <f t="shared" si="7"/>
        <v>0</v>
      </c>
      <c r="AR88" s="95">
        <f t="shared" si="8"/>
        <v>0</v>
      </c>
      <c r="AS88" s="96">
        <f t="shared" si="9"/>
        <v>0</v>
      </c>
      <c r="AT88" s="97">
        <f t="shared" si="10"/>
        <v>0</v>
      </c>
      <c r="AU88" s="69"/>
      <c r="AV88" s="91">
        <f t="shared" si="11"/>
        <v>0</v>
      </c>
      <c r="AW88" s="92">
        <f t="shared" si="12"/>
        <v>0</v>
      </c>
      <c r="AX88" s="96">
        <f t="shared" si="13"/>
        <v>0</v>
      </c>
      <c r="AY88" s="93">
        <f t="shared" si="14"/>
        <v>0</v>
      </c>
      <c r="AZ88" s="69">
        <f t="shared" si="15"/>
        <v>0</v>
      </c>
      <c r="BA88" s="69">
        <f t="shared" si="16"/>
        <v>0</v>
      </c>
      <c r="BB88" s="69">
        <f t="shared" si="17"/>
        <v>0</v>
      </c>
      <c r="BC88" s="92">
        <f t="shared" si="18"/>
        <v>0</v>
      </c>
      <c r="BD88" s="96">
        <f t="shared" si="19"/>
        <v>0</v>
      </c>
      <c r="BE88" s="93">
        <f t="shared" si="20"/>
        <v>0</v>
      </c>
      <c r="BF88" s="69">
        <f t="shared" si="21"/>
        <v>0</v>
      </c>
      <c r="BG88" s="69">
        <f t="shared" si="22"/>
        <v>0</v>
      </c>
      <c r="BH88" s="69">
        <f t="shared" si="23"/>
        <v>0</v>
      </c>
      <c r="BI88" s="92">
        <f t="shared" si="24"/>
        <v>0</v>
      </c>
      <c r="BJ88" s="96">
        <f t="shared" si="25"/>
        <v>0</v>
      </c>
      <c r="BK88" s="93">
        <f t="shared" si="26"/>
        <v>0</v>
      </c>
    </row>
    <row r="89" spans="2:63" ht="12" customHeight="1">
      <c r="B89" s="35" t="s">
        <v>115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30"/>
      <c r="P89" s="130"/>
      <c r="Q89" s="130"/>
      <c r="R89" s="130"/>
      <c r="S89" s="16"/>
      <c r="T89" s="130"/>
      <c r="U89" s="130"/>
      <c r="V89" s="33"/>
      <c r="W89" s="130"/>
      <c r="X89" s="130"/>
      <c r="Y89" s="136">
        <f t="shared" si="32"/>
      </c>
      <c r="Z89" s="136"/>
      <c r="AA89" s="131">
        <f t="shared" si="33"/>
      </c>
      <c r="AB89" s="131"/>
      <c r="AC89" s="132">
        <f t="shared" si="34"/>
      </c>
      <c r="AD89" s="132"/>
      <c r="AE89" s="130"/>
      <c r="AF89" s="130"/>
      <c r="AG89" s="130"/>
      <c r="AH89" s="130"/>
      <c r="AI89" s="105"/>
      <c r="AJ89" s="78"/>
      <c r="AK89" s="91">
        <f t="shared" si="3"/>
        <v>0</v>
      </c>
      <c r="AL89" s="69">
        <f t="shared" si="4"/>
        <v>0</v>
      </c>
      <c r="AM89" s="73">
        <f t="shared" si="28"/>
        <v>0</v>
      </c>
      <c r="AN89" s="82"/>
      <c r="AO89" s="92">
        <f t="shared" si="5"/>
        <v>0</v>
      </c>
      <c r="AP89" s="93">
        <f t="shared" si="6"/>
        <v>0</v>
      </c>
      <c r="AQ89" s="94">
        <f t="shared" si="7"/>
        <v>0</v>
      </c>
      <c r="AR89" s="95">
        <f t="shared" si="8"/>
        <v>0</v>
      </c>
      <c r="AS89" s="96">
        <f t="shared" si="9"/>
        <v>0</v>
      </c>
      <c r="AT89" s="97">
        <f t="shared" si="10"/>
        <v>0</v>
      </c>
      <c r="AU89" s="69"/>
      <c r="AV89" s="91">
        <f t="shared" si="11"/>
        <v>0</v>
      </c>
      <c r="AW89" s="92">
        <f t="shared" si="12"/>
        <v>0</v>
      </c>
      <c r="AX89" s="96">
        <f t="shared" si="13"/>
        <v>0</v>
      </c>
      <c r="AY89" s="93">
        <f t="shared" si="14"/>
        <v>0</v>
      </c>
      <c r="AZ89" s="69">
        <f t="shared" si="15"/>
        <v>0</v>
      </c>
      <c r="BA89" s="69">
        <f t="shared" si="16"/>
        <v>0</v>
      </c>
      <c r="BB89" s="69">
        <f t="shared" si="17"/>
        <v>0</v>
      </c>
      <c r="BC89" s="92">
        <f t="shared" si="18"/>
        <v>0</v>
      </c>
      <c r="BD89" s="96">
        <f t="shared" si="19"/>
        <v>0</v>
      </c>
      <c r="BE89" s="93">
        <f t="shared" si="20"/>
        <v>0</v>
      </c>
      <c r="BF89" s="69">
        <f t="shared" si="21"/>
        <v>0</v>
      </c>
      <c r="BG89" s="69">
        <f t="shared" si="22"/>
        <v>0</v>
      </c>
      <c r="BH89" s="69">
        <f t="shared" si="23"/>
        <v>0</v>
      </c>
      <c r="BI89" s="92">
        <f t="shared" si="24"/>
        <v>0</v>
      </c>
      <c r="BJ89" s="96">
        <f t="shared" si="25"/>
        <v>0</v>
      </c>
      <c r="BK89" s="93">
        <f t="shared" si="26"/>
        <v>0</v>
      </c>
    </row>
    <row r="90" spans="2:63" ht="12" customHeight="1">
      <c r="B90" s="35" t="s">
        <v>120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30"/>
      <c r="P90" s="130"/>
      <c r="Q90" s="130"/>
      <c r="R90" s="130"/>
      <c r="S90" s="16"/>
      <c r="T90" s="130"/>
      <c r="U90" s="130"/>
      <c r="V90" s="33"/>
      <c r="W90" s="130"/>
      <c r="X90" s="130"/>
      <c r="Y90" s="136">
        <f t="shared" si="32"/>
      </c>
      <c r="Z90" s="136"/>
      <c r="AA90" s="131">
        <f t="shared" si="33"/>
      </c>
      <c r="AB90" s="131"/>
      <c r="AC90" s="132">
        <f t="shared" si="34"/>
      </c>
      <c r="AD90" s="132"/>
      <c r="AE90" s="130"/>
      <c r="AF90" s="130"/>
      <c r="AG90" s="130"/>
      <c r="AH90" s="130"/>
      <c r="AI90" s="105"/>
      <c r="AJ90" s="78"/>
      <c r="AK90" s="91">
        <f t="shared" si="3"/>
        <v>0</v>
      </c>
      <c r="AL90" s="69">
        <f t="shared" si="4"/>
        <v>0</v>
      </c>
      <c r="AM90" s="73">
        <f t="shared" si="28"/>
        <v>0</v>
      </c>
      <c r="AN90" s="82"/>
      <c r="AO90" s="92">
        <f t="shared" si="5"/>
        <v>0</v>
      </c>
      <c r="AP90" s="93">
        <f t="shared" si="6"/>
        <v>0</v>
      </c>
      <c r="AQ90" s="94">
        <f t="shared" si="7"/>
        <v>0</v>
      </c>
      <c r="AR90" s="95">
        <f t="shared" si="8"/>
        <v>0</v>
      </c>
      <c r="AS90" s="96">
        <f t="shared" si="9"/>
        <v>0</v>
      </c>
      <c r="AT90" s="97">
        <f t="shared" si="10"/>
        <v>0</v>
      </c>
      <c r="AU90" s="69"/>
      <c r="AV90" s="91">
        <f t="shared" si="11"/>
        <v>0</v>
      </c>
      <c r="AW90" s="92">
        <f t="shared" si="12"/>
        <v>0</v>
      </c>
      <c r="AX90" s="96">
        <f t="shared" si="13"/>
        <v>0</v>
      </c>
      <c r="AY90" s="93">
        <f t="shared" si="14"/>
        <v>0</v>
      </c>
      <c r="AZ90" s="69">
        <f t="shared" si="15"/>
        <v>0</v>
      </c>
      <c r="BA90" s="69">
        <f t="shared" si="16"/>
        <v>0</v>
      </c>
      <c r="BB90" s="69">
        <f t="shared" si="17"/>
        <v>0</v>
      </c>
      <c r="BC90" s="92">
        <f t="shared" si="18"/>
        <v>0</v>
      </c>
      <c r="BD90" s="96">
        <f t="shared" si="19"/>
        <v>0</v>
      </c>
      <c r="BE90" s="93">
        <f t="shared" si="20"/>
        <v>0</v>
      </c>
      <c r="BF90" s="69">
        <f t="shared" si="21"/>
        <v>0</v>
      </c>
      <c r="BG90" s="69">
        <f t="shared" si="22"/>
        <v>0</v>
      </c>
      <c r="BH90" s="69">
        <f t="shared" si="23"/>
        <v>0</v>
      </c>
      <c r="BI90" s="92">
        <f t="shared" si="24"/>
        <v>0</v>
      </c>
      <c r="BJ90" s="96">
        <f t="shared" si="25"/>
        <v>0</v>
      </c>
      <c r="BK90" s="93">
        <f t="shared" si="26"/>
        <v>0</v>
      </c>
    </row>
    <row r="91" spans="2:63" ht="12" customHeight="1">
      <c r="B91" s="35" t="s">
        <v>152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30"/>
      <c r="P91" s="130"/>
      <c r="Q91" s="130"/>
      <c r="R91" s="130"/>
      <c r="S91" s="16"/>
      <c r="T91" s="130"/>
      <c r="U91" s="130"/>
      <c r="V91" s="33"/>
      <c r="W91" s="130"/>
      <c r="X91" s="130"/>
      <c r="Y91" s="136">
        <f t="shared" si="32"/>
      </c>
      <c r="Z91" s="136"/>
      <c r="AA91" s="131">
        <f t="shared" si="33"/>
      </c>
      <c r="AB91" s="131"/>
      <c r="AC91" s="132">
        <f t="shared" si="34"/>
      </c>
      <c r="AD91" s="132"/>
      <c r="AE91" s="130"/>
      <c r="AF91" s="130"/>
      <c r="AG91" s="130"/>
      <c r="AH91" s="130"/>
      <c r="AI91" s="105"/>
      <c r="AJ91" s="78"/>
      <c r="AK91" s="91">
        <f t="shared" si="3"/>
        <v>0</v>
      </c>
      <c r="AL91" s="69">
        <f t="shared" si="4"/>
        <v>0</v>
      </c>
      <c r="AM91" s="73">
        <f aca="true" t="shared" si="35" ref="AM91:AM136">IF(AE91:AE203="з",1,0)</f>
        <v>0</v>
      </c>
      <c r="AN91" s="82"/>
      <c r="AO91" s="92">
        <f t="shared" si="5"/>
        <v>0</v>
      </c>
      <c r="AP91" s="93">
        <f t="shared" si="6"/>
        <v>0</v>
      </c>
      <c r="AQ91" s="94">
        <f t="shared" si="7"/>
        <v>0</v>
      </c>
      <c r="AR91" s="95">
        <f t="shared" si="8"/>
        <v>0</v>
      </c>
      <c r="AS91" s="96">
        <f t="shared" si="9"/>
        <v>0</v>
      </c>
      <c r="AT91" s="97">
        <f t="shared" si="10"/>
        <v>0</v>
      </c>
      <c r="AU91" s="69"/>
      <c r="AV91" s="91">
        <f t="shared" si="11"/>
        <v>0</v>
      </c>
      <c r="AW91" s="92">
        <f t="shared" si="12"/>
        <v>0</v>
      </c>
      <c r="AX91" s="96">
        <f t="shared" si="13"/>
        <v>0</v>
      </c>
      <c r="AY91" s="93">
        <f t="shared" si="14"/>
        <v>0</v>
      </c>
      <c r="AZ91" s="69">
        <f t="shared" si="15"/>
        <v>0</v>
      </c>
      <c r="BA91" s="69">
        <f t="shared" si="16"/>
        <v>0</v>
      </c>
      <c r="BB91" s="69">
        <f t="shared" si="17"/>
        <v>0</v>
      </c>
      <c r="BC91" s="92">
        <f t="shared" si="18"/>
        <v>0</v>
      </c>
      <c r="BD91" s="96">
        <f t="shared" si="19"/>
        <v>0</v>
      </c>
      <c r="BE91" s="93">
        <f t="shared" si="20"/>
        <v>0</v>
      </c>
      <c r="BF91" s="69">
        <f t="shared" si="21"/>
        <v>0</v>
      </c>
      <c r="BG91" s="69">
        <f t="shared" si="22"/>
        <v>0</v>
      </c>
      <c r="BH91" s="69">
        <f t="shared" si="23"/>
        <v>0</v>
      </c>
      <c r="BI91" s="92">
        <f t="shared" si="24"/>
        <v>0</v>
      </c>
      <c r="BJ91" s="96">
        <f t="shared" si="25"/>
        <v>0</v>
      </c>
      <c r="BK91" s="93">
        <f t="shared" si="26"/>
        <v>0</v>
      </c>
    </row>
    <row r="92" spans="2:63" ht="12" customHeight="1">
      <c r="B92" s="35" t="s">
        <v>153</v>
      </c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30"/>
      <c r="P92" s="130"/>
      <c r="Q92" s="130"/>
      <c r="R92" s="130"/>
      <c r="S92" s="16"/>
      <c r="T92" s="130"/>
      <c r="U92" s="130"/>
      <c r="V92" s="33"/>
      <c r="W92" s="183"/>
      <c r="X92" s="183"/>
      <c r="Y92" s="136">
        <f t="shared" si="32"/>
      </c>
      <c r="Z92" s="136"/>
      <c r="AA92" s="131">
        <f t="shared" si="33"/>
      </c>
      <c r="AB92" s="131"/>
      <c r="AC92" s="132">
        <f t="shared" si="34"/>
      </c>
      <c r="AD92" s="132"/>
      <c r="AE92" s="130"/>
      <c r="AF92" s="130"/>
      <c r="AG92" s="130"/>
      <c r="AH92" s="130"/>
      <c r="AI92" s="105"/>
      <c r="AJ92" s="78"/>
      <c r="AK92" s="91">
        <f t="shared" si="3"/>
        <v>0</v>
      </c>
      <c r="AL92" s="69">
        <f t="shared" si="4"/>
        <v>0</v>
      </c>
      <c r="AM92" s="73">
        <f t="shared" si="35"/>
        <v>0</v>
      </c>
      <c r="AN92" s="82"/>
      <c r="AO92" s="92">
        <f t="shared" si="5"/>
        <v>0</v>
      </c>
      <c r="AP92" s="93">
        <f t="shared" si="6"/>
        <v>0</v>
      </c>
      <c r="AQ92" s="94">
        <f t="shared" si="7"/>
        <v>0</v>
      </c>
      <c r="AR92" s="95">
        <f t="shared" si="8"/>
        <v>0</v>
      </c>
      <c r="AS92" s="96">
        <f t="shared" si="9"/>
        <v>0</v>
      </c>
      <c r="AT92" s="97">
        <f t="shared" si="10"/>
        <v>0</v>
      </c>
      <c r="AU92" s="69"/>
      <c r="AV92" s="91">
        <f t="shared" si="11"/>
        <v>0</v>
      </c>
      <c r="AW92" s="92">
        <f t="shared" si="12"/>
        <v>0</v>
      </c>
      <c r="AX92" s="96">
        <f t="shared" si="13"/>
        <v>0</v>
      </c>
      <c r="AY92" s="93">
        <f t="shared" si="14"/>
        <v>0</v>
      </c>
      <c r="AZ92" s="69">
        <f t="shared" si="15"/>
        <v>0</v>
      </c>
      <c r="BA92" s="69">
        <f t="shared" si="16"/>
        <v>0</v>
      </c>
      <c r="BB92" s="69">
        <f t="shared" si="17"/>
        <v>0</v>
      </c>
      <c r="BC92" s="92">
        <f t="shared" si="18"/>
        <v>0</v>
      </c>
      <c r="BD92" s="96">
        <f t="shared" si="19"/>
        <v>0</v>
      </c>
      <c r="BE92" s="93">
        <f t="shared" si="20"/>
        <v>0</v>
      </c>
      <c r="BF92" s="69">
        <f t="shared" si="21"/>
        <v>0</v>
      </c>
      <c r="BG92" s="69">
        <f t="shared" si="22"/>
        <v>0</v>
      </c>
      <c r="BH92" s="69">
        <f t="shared" si="23"/>
        <v>0</v>
      </c>
      <c r="BI92" s="92">
        <f t="shared" si="24"/>
        <v>0</v>
      </c>
      <c r="BJ92" s="96">
        <f t="shared" si="25"/>
        <v>0</v>
      </c>
      <c r="BK92" s="93">
        <f t="shared" si="26"/>
        <v>0</v>
      </c>
    </row>
    <row r="93" spans="2:63" ht="12" customHeight="1">
      <c r="B93" s="35" t="s">
        <v>154</v>
      </c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30"/>
      <c r="P93" s="130"/>
      <c r="Q93" s="130"/>
      <c r="R93" s="130"/>
      <c r="S93" s="16"/>
      <c r="T93" s="130"/>
      <c r="U93" s="130"/>
      <c r="V93" s="33"/>
      <c r="W93" s="130"/>
      <c r="X93" s="130"/>
      <c r="Y93" s="136">
        <f t="shared" si="32"/>
      </c>
      <c r="Z93" s="136"/>
      <c r="AA93" s="131">
        <f t="shared" si="33"/>
      </c>
      <c r="AB93" s="131"/>
      <c r="AC93" s="132">
        <f t="shared" si="34"/>
      </c>
      <c r="AD93" s="132"/>
      <c r="AE93" s="130"/>
      <c r="AF93" s="130"/>
      <c r="AG93" s="130"/>
      <c r="AH93" s="130"/>
      <c r="AI93" s="105"/>
      <c r="AJ93" s="78"/>
      <c r="AK93" s="91">
        <f t="shared" si="3"/>
        <v>0</v>
      </c>
      <c r="AL93" s="69">
        <f t="shared" si="4"/>
        <v>0</v>
      </c>
      <c r="AM93" s="73">
        <f t="shared" si="35"/>
        <v>0</v>
      </c>
      <c r="AN93" s="82"/>
      <c r="AO93" s="92">
        <f t="shared" si="5"/>
        <v>0</v>
      </c>
      <c r="AP93" s="93">
        <f t="shared" si="6"/>
        <v>0</v>
      </c>
      <c r="AQ93" s="94">
        <f t="shared" si="7"/>
        <v>0</v>
      </c>
      <c r="AR93" s="95">
        <f t="shared" si="8"/>
        <v>0</v>
      </c>
      <c r="AS93" s="96">
        <f t="shared" si="9"/>
        <v>0</v>
      </c>
      <c r="AT93" s="97">
        <f t="shared" si="10"/>
        <v>0</v>
      </c>
      <c r="AU93" s="69"/>
      <c r="AV93" s="91">
        <f t="shared" si="11"/>
        <v>0</v>
      </c>
      <c r="AW93" s="92">
        <f t="shared" si="12"/>
        <v>0</v>
      </c>
      <c r="AX93" s="96">
        <f t="shared" si="13"/>
        <v>0</v>
      </c>
      <c r="AY93" s="93">
        <f t="shared" si="14"/>
        <v>0</v>
      </c>
      <c r="AZ93" s="69">
        <f t="shared" si="15"/>
        <v>0</v>
      </c>
      <c r="BA93" s="69">
        <f t="shared" si="16"/>
        <v>0</v>
      </c>
      <c r="BB93" s="69">
        <f t="shared" si="17"/>
        <v>0</v>
      </c>
      <c r="BC93" s="92">
        <f t="shared" si="18"/>
        <v>0</v>
      </c>
      <c r="BD93" s="96">
        <f t="shared" si="19"/>
        <v>0</v>
      </c>
      <c r="BE93" s="93">
        <f t="shared" si="20"/>
        <v>0</v>
      </c>
      <c r="BF93" s="69">
        <f t="shared" si="21"/>
        <v>0</v>
      </c>
      <c r="BG93" s="69">
        <f t="shared" si="22"/>
        <v>0</v>
      </c>
      <c r="BH93" s="69">
        <f t="shared" si="23"/>
        <v>0</v>
      </c>
      <c r="BI93" s="92">
        <f t="shared" si="24"/>
        <v>0</v>
      </c>
      <c r="BJ93" s="96">
        <f t="shared" si="25"/>
        <v>0</v>
      </c>
      <c r="BK93" s="93">
        <f t="shared" si="26"/>
        <v>0</v>
      </c>
    </row>
    <row r="94" spans="2:63" ht="12" customHeight="1">
      <c r="B94" s="35" t="s">
        <v>155</v>
      </c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30"/>
      <c r="P94" s="130"/>
      <c r="Q94" s="130"/>
      <c r="R94" s="130"/>
      <c r="S94" s="16"/>
      <c r="T94" s="130"/>
      <c r="U94" s="130"/>
      <c r="V94" s="33"/>
      <c r="W94" s="130"/>
      <c r="X94" s="130"/>
      <c r="Y94" s="136">
        <f t="shared" si="32"/>
      </c>
      <c r="Z94" s="136"/>
      <c r="AA94" s="131">
        <f t="shared" si="33"/>
      </c>
      <c r="AB94" s="131"/>
      <c r="AC94" s="132">
        <f t="shared" si="34"/>
      </c>
      <c r="AD94" s="132"/>
      <c r="AE94" s="130"/>
      <c r="AF94" s="130"/>
      <c r="AG94" s="130"/>
      <c r="AH94" s="130"/>
      <c r="AI94" s="105"/>
      <c r="AJ94" s="78"/>
      <c r="AK94" s="91">
        <f t="shared" si="3"/>
        <v>0</v>
      </c>
      <c r="AL94" s="69">
        <f t="shared" si="4"/>
        <v>0</v>
      </c>
      <c r="AM94" s="73">
        <f t="shared" si="35"/>
        <v>0</v>
      </c>
      <c r="AN94" s="82"/>
      <c r="AO94" s="92">
        <f t="shared" si="5"/>
        <v>0</v>
      </c>
      <c r="AP94" s="93">
        <f t="shared" si="6"/>
        <v>0</v>
      </c>
      <c r="AQ94" s="94">
        <f t="shared" si="7"/>
        <v>0</v>
      </c>
      <c r="AR94" s="95">
        <f t="shared" si="8"/>
        <v>0</v>
      </c>
      <c r="AS94" s="96">
        <f t="shared" si="9"/>
        <v>0</v>
      </c>
      <c r="AT94" s="97">
        <f t="shared" si="10"/>
        <v>0</v>
      </c>
      <c r="AU94" s="69"/>
      <c r="AV94" s="91">
        <f t="shared" si="11"/>
        <v>0</v>
      </c>
      <c r="AW94" s="92">
        <f t="shared" si="12"/>
        <v>0</v>
      </c>
      <c r="AX94" s="96">
        <f t="shared" si="13"/>
        <v>0</v>
      </c>
      <c r="AY94" s="93">
        <f t="shared" si="14"/>
        <v>0</v>
      </c>
      <c r="AZ94" s="69">
        <f t="shared" si="15"/>
        <v>0</v>
      </c>
      <c r="BA94" s="69">
        <f t="shared" si="16"/>
        <v>0</v>
      </c>
      <c r="BB94" s="69">
        <f t="shared" si="17"/>
        <v>0</v>
      </c>
      <c r="BC94" s="92">
        <f t="shared" si="18"/>
        <v>0</v>
      </c>
      <c r="BD94" s="96">
        <f t="shared" si="19"/>
        <v>0</v>
      </c>
      <c r="BE94" s="93">
        <f t="shared" si="20"/>
        <v>0</v>
      </c>
      <c r="BF94" s="69">
        <f t="shared" si="21"/>
        <v>0</v>
      </c>
      <c r="BG94" s="69">
        <f t="shared" si="22"/>
        <v>0</v>
      </c>
      <c r="BH94" s="69">
        <f t="shared" si="23"/>
        <v>0</v>
      </c>
      <c r="BI94" s="92">
        <f t="shared" si="24"/>
        <v>0</v>
      </c>
      <c r="BJ94" s="96">
        <f t="shared" si="25"/>
        <v>0</v>
      </c>
      <c r="BK94" s="93">
        <f t="shared" si="26"/>
        <v>0</v>
      </c>
    </row>
    <row r="95" spans="2:63" ht="12" customHeight="1">
      <c r="B95" s="35" t="s">
        <v>156</v>
      </c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5"/>
      <c r="O95" s="130"/>
      <c r="P95" s="130"/>
      <c r="Q95" s="130"/>
      <c r="R95" s="130"/>
      <c r="S95" s="16"/>
      <c r="T95" s="130"/>
      <c r="U95" s="130"/>
      <c r="V95" s="33"/>
      <c r="W95" s="130"/>
      <c r="X95" s="130"/>
      <c r="Y95" s="136">
        <f t="shared" si="32"/>
      </c>
      <c r="Z95" s="136"/>
      <c r="AA95" s="131">
        <f t="shared" si="33"/>
      </c>
      <c r="AB95" s="131"/>
      <c r="AC95" s="132">
        <f t="shared" si="34"/>
      </c>
      <c r="AD95" s="132"/>
      <c r="AE95" s="130"/>
      <c r="AF95" s="130"/>
      <c r="AG95" s="130"/>
      <c r="AH95" s="130"/>
      <c r="AI95" s="105"/>
      <c r="AJ95" s="78"/>
      <c r="AK95" s="91">
        <f t="shared" si="3"/>
        <v>0</v>
      </c>
      <c r="AL95" s="69">
        <f t="shared" si="4"/>
        <v>0</v>
      </c>
      <c r="AM95" s="73">
        <f t="shared" si="35"/>
        <v>0</v>
      </c>
      <c r="AN95" s="82"/>
      <c r="AO95" s="92">
        <f t="shared" si="5"/>
        <v>0</v>
      </c>
      <c r="AP95" s="93">
        <f t="shared" si="6"/>
        <v>0</v>
      </c>
      <c r="AQ95" s="94">
        <f t="shared" si="7"/>
        <v>0</v>
      </c>
      <c r="AR95" s="95">
        <f t="shared" si="8"/>
        <v>0</v>
      </c>
      <c r="AS95" s="96">
        <f t="shared" si="9"/>
        <v>0</v>
      </c>
      <c r="AT95" s="97">
        <f t="shared" si="10"/>
        <v>0</v>
      </c>
      <c r="AU95" s="69"/>
      <c r="AV95" s="91">
        <f t="shared" si="11"/>
        <v>0</v>
      </c>
      <c r="AW95" s="92">
        <f t="shared" si="12"/>
        <v>0</v>
      </c>
      <c r="AX95" s="96">
        <f t="shared" si="13"/>
        <v>0</v>
      </c>
      <c r="AY95" s="93">
        <f t="shared" si="14"/>
        <v>0</v>
      </c>
      <c r="AZ95" s="69">
        <f t="shared" si="15"/>
        <v>0</v>
      </c>
      <c r="BA95" s="69">
        <f t="shared" si="16"/>
        <v>0</v>
      </c>
      <c r="BB95" s="69">
        <f t="shared" si="17"/>
        <v>0</v>
      </c>
      <c r="BC95" s="92">
        <f t="shared" si="18"/>
        <v>0</v>
      </c>
      <c r="BD95" s="96">
        <f t="shared" si="19"/>
        <v>0</v>
      </c>
      <c r="BE95" s="93">
        <f t="shared" si="20"/>
        <v>0</v>
      </c>
      <c r="BF95" s="69">
        <f t="shared" si="21"/>
        <v>0</v>
      </c>
      <c r="BG95" s="69">
        <f t="shared" si="22"/>
        <v>0</v>
      </c>
      <c r="BH95" s="69">
        <f t="shared" si="23"/>
        <v>0</v>
      </c>
      <c r="BI95" s="92">
        <f t="shared" si="24"/>
        <v>0</v>
      </c>
      <c r="BJ95" s="96">
        <f t="shared" si="25"/>
        <v>0</v>
      </c>
      <c r="BK95" s="93">
        <f t="shared" si="26"/>
        <v>0</v>
      </c>
    </row>
    <row r="96" spans="2:63" ht="12" customHeight="1">
      <c r="B96" s="35" t="s">
        <v>157</v>
      </c>
      <c r="C96" s="143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5"/>
      <c r="O96" s="130"/>
      <c r="P96" s="130"/>
      <c r="Q96" s="130"/>
      <c r="R96" s="130"/>
      <c r="S96" s="16"/>
      <c r="T96" s="130"/>
      <c r="U96" s="130"/>
      <c r="V96" s="33"/>
      <c r="W96" s="130"/>
      <c r="X96" s="130"/>
      <c r="Y96" s="136">
        <f t="shared" si="32"/>
      </c>
      <c r="Z96" s="136"/>
      <c r="AA96" s="131">
        <f t="shared" si="33"/>
      </c>
      <c r="AB96" s="131"/>
      <c r="AC96" s="132">
        <f t="shared" si="34"/>
      </c>
      <c r="AD96" s="132"/>
      <c r="AE96" s="130"/>
      <c r="AF96" s="130"/>
      <c r="AG96" s="130"/>
      <c r="AH96" s="130"/>
      <c r="AI96" s="105"/>
      <c r="AJ96" s="78"/>
      <c r="AK96" s="91">
        <f t="shared" si="3"/>
        <v>0</v>
      </c>
      <c r="AL96" s="69">
        <f t="shared" si="4"/>
        <v>0</v>
      </c>
      <c r="AM96" s="73">
        <f t="shared" si="35"/>
        <v>0</v>
      </c>
      <c r="AN96" s="82"/>
      <c r="AO96" s="92">
        <f t="shared" si="5"/>
        <v>0</v>
      </c>
      <c r="AP96" s="93">
        <f t="shared" si="6"/>
        <v>0</v>
      </c>
      <c r="AQ96" s="94">
        <f t="shared" si="7"/>
        <v>0</v>
      </c>
      <c r="AR96" s="95">
        <f t="shared" si="8"/>
        <v>0</v>
      </c>
      <c r="AS96" s="96">
        <f t="shared" si="9"/>
        <v>0</v>
      </c>
      <c r="AT96" s="97">
        <f t="shared" si="10"/>
        <v>0</v>
      </c>
      <c r="AU96" s="69"/>
      <c r="AV96" s="91">
        <f t="shared" si="11"/>
        <v>0</v>
      </c>
      <c r="AW96" s="92">
        <f t="shared" si="12"/>
        <v>0</v>
      </c>
      <c r="AX96" s="96">
        <f t="shared" si="13"/>
        <v>0</v>
      </c>
      <c r="AY96" s="93">
        <f t="shared" si="14"/>
        <v>0</v>
      </c>
      <c r="AZ96" s="69">
        <f t="shared" si="15"/>
        <v>0</v>
      </c>
      <c r="BA96" s="69">
        <f t="shared" si="16"/>
        <v>0</v>
      </c>
      <c r="BB96" s="69">
        <f t="shared" si="17"/>
        <v>0</v>
      </c>
      <c r="BC96" s="92">
        <f t="shared" si="18"/>
        <v>0</v>
      </c>
      <c r="BD96" s="96">
        <f t="shared" si="19"/>
        <v>0</v>
      </c>
      <c r="BE96" s="93">
        <f t="shared" si="20"/>
        <v>0</v>
      </c>
      <c r="BF96" s="69">
        <f t="shared" si="21"/>
        <v>0</v>
      </c>
      <c r="BG96" s="69">
        <f t="shared" si="22"/>
        <v>0</v>
      </c>
      <c r="BH96" s="69">
        <f t="shared" si="23"/>
        <v>0</v>
      </c>
      <c r="BI96" s="92">
        <f t="shared" si="24"/>
        <v>0</v>
      </c>
      <c r="BJ96" s="96">
        <f t="shared" si="25"/>
        <v>0</v>
      </c>
      <c r="BK96" s="93">
        <f t="shared" si="26"/>
        <v>0</v>
      </c>
    </row>
    <row r="97" spans="2:63" ht="12" customHeight="1" thickBot="1">
      <c r="B97" s="35" t="s">
        <v>158</v>
      </c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5"/>
      <c r="O97" s="130"/>
      <c r="P97" s="130"/>
      <c r="Q97" s="130"/>
      <c r="R97" s="130"/>
      <c r="S97" s="16"/>
      <c r="T97" s="130"/>
      <c r="U97" s="130"/>
      <c r="V97" s="33"/>
      <c r="W97" s="130"/>
      <c r="X97" s="130"/>
      <c r="Y97" s="136">
        <f t="shared" si="32"/>
      </c>
      <c r="Z97" s="136"/>
      <c r="AA97" s="131">
        <f t="shared" si="33"/>
      </c>
      <c r="AB97" s="131"/>
      <c r="AC97" s="132">
        <f t="shared" si="34"/>
      </c>
      <c r="AD97" s="132"/>
      <c r="AE97" s="130"/>
      <c r="AF97" s="130"/>
      <c r="AG97" s="130"/>
      <c r="AH97" s="130"/>
      <c r="AI97" s="105"/>
      <c r="AJ97" s="78"/>
      <c r="AK97" s="91">
        <f t="shared" si="3"/>
        <v>0</v>
      </c>
      <c r="AL97" s="69">
        <f t="shared" si="4"/>
        <v>0</v>
      </c>
      <c r="AM97" s="73">
        <f t="shared" si="35"/>
        <v>0</v>
      </c>
      <c r="AN97" s="82"/>
      <c r="AO97" s="92">
        <f t="shared" si="5"/>
        <v>0</v>
      </c>
      <c r="AP97" s="93">
        <f t="shared" si="6"/>
        <v>0</v>
      </c>
      <c r="AQ97" s="94">
        <f t="shared" si="7"/>
        <v>0</v>
      </c>
      <c r="AR97" s="95">
        <f t="shared" si="8"/>
        <v>0</v>
      </c>
      <c r="AS97" s="96">
        <f t="shared" si="9"/>
        <v>0</v>
      </c>
      <c r="AT97" s="97">
        <f t="shared" si="10"/>
        <v>0</v>
      </c>
      <c r="AU97" s="69"/>
      <c r="AV97" s="91">
        <f t="shared" si="11"/>
        <v>0</v>
      </c>
      <c r="AW97" s="92">
        <f t="shared" si="12"/>
        <v>0</v>
      </c>
      <c r="AX97" s="96">
        <f t="shared" si="13"/>
        <v>0</v>
      </c>
      <c r="AY97" s="93">
        <f t="shared" si="14"/>
        <v>0</v>
      </c>
      <c r="AZ97" s="69">
        <f t="shared" si="15"/>
        <v>0</v>
      </c>
      <c r="BA97" s="69">
        <f t="shared" si="16"/>
        <v>0</v>
      </c>
      <c r="BB97" s="69">
        <f t="shared" si="17"/>
        <v>0</v>
      </c>
      <c r="BC97" s="92">
        <f t="shared" si="18"/>
        <v>0</v>
      </c>
      <c r="BD97" s="96">
        <f t="shared" si="19"/>
        <v>0</v>
      </c>
      <c r="BE97" s="93">
        <f t="shared" si="20"/>
        <v>0</v>
      </c>
      <c r="BF97" s="69">
        <f t="shared" si="21"/>
        <v>0</v>
      </c>
      <c r="BG97" s="69">
        <f t="shared" si="22"/>
        <v>0</v>
      </c>
      <c r="BH97" s="69">
        <f t="shared" si="23"/>
        <v>0</v>
      </c>
      <c r="BI97" s="92">
        <f t="shared" si="24"/>
        <v>0</v>
      </c>
      <c r="BJ97" s="96">
        <f t="shared" si="25"/>
        <v>0</v>
      </c>
      <c r="BK97" s="93">
        <f t="shared" si="26"/>
        <v>0</v>
      </c>
    </row>
    <row r="98" spans="2:63" s="63" customFormat="1" ht="13.5" thickBot="1">
      <c r="B98" s="195" t="s">
        <v>159</v>
      </c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76"/>
      <c r="P98" s="176"/>
      <c r="Q98" s="177">
        <f>IF(SUM(Q87:R96)=0,"",SUM(Q87:R96))</f>
      </c>
      <c r="R98" s="177"/>
      <c r="S98" s="54"/>
      <c r="T98" s="178">
        <f>IF(SUM(T87:U96)=0,"",SUM(T87:U96))</f>
      </c>
      <c r="U98" s="178"/>
      <c r="V98" s="54"/>
      <c r="W98" s="178">
        <f>IF(SUM(W87:X96)=0,"",SUM(W87:X96))</f>
      </c>
      <c r="X98" s="178"/>
      <c r="Y98" s="178">
        <f>IF(SUM(Y87:Z96)=0,"",SUM(Y87:Z96))</f>
      </c>
      <c r="Z98" s="178"/>
      <c r="AA98" s="178">
        <f>IF(SUM(AA87:AB96)=0,"",SUM(AA87:AB96))</f>
      </c>
      <c r="AB98" s="178"/>
      <c r="AC98" s="191">
        <f>IF(OR(AA98=0,AA98="",Y98=""),"",INT(Y98/AA98*1000+0.5)/10)</f>
      </c>
      <c r="AD98" s="191"/>
      <c r="AE98" s="180"/>
      <c r="AF98" s="180"/>
      <c r="AG98" s="178">
        <f>IF(SUM(AG87:AH96)=0,"",SUM(AG87:AH96))</f>
      </c>
      <c r="AH98" s="178"/>
      <c r="AI98" s="75"/>
      <c r="AJ98" s="75"/>
      <c r="AK98" s="91">
        <f t="shared" si="3"/>
        <v>0</v>
      </c>
      <c r="AL98" s="69">
        <f t="shared" si="4"/>
        <v>0</v>
      </c>
      <c r="AM98" s="73">
        <f t="shared" si="35"/>
        <v>0</v>
      </c>
      <c r="AN98" s="82"/>
      <c r="AO98" s="92">
        <f t="shared" si="5"/>
        <v>0</v>
      </c>
      <c r="AP98" s="93">
        <f t="shared" si="6"/>
        <v>0</v>
      </c>
      <c r="AQ98" s="94">
        <f t="shared" si="7"/>
        <v>0</v>
      </c>
      <c r="AR98" s="95">
        <f t="shared" si="8"/>
        <v>0</v>
      </c>
      <c r="AS98" s="96">
        <f t="shared" si="9"/>
        <v>0</v>
      </c>
      <c r="AT98" s="97">
        <f t="shared" si="10"/>
        <v>0</v>
      </c>
      <c r="AU98" s="69"/>
      <c r="AV98" s="91">
        <f t="shared" si="11"/>
        <v>0</v>
      </c>
      <c r="AW98" s="92">
        <f t="shared" si="12"/>
        <v>0</v>
      </c>
      <c r="AX98" s="96">
        <f t="shared" si="13"/>
        <v>0</v>
      </c>
      <c r="AY98" s="93">
        <f t="shared" si="14"/>
        <v>0</v>
      </c>
      <c r="AZ98" s="69">
        <f t="shared" si="15"/>
        <v>0</v>
      </c>
      <c r="BA98" s="69">
        <f t="shared" si="16"/>
        <v>0</v>
      </c>
      <c r="BB98" s="69">
        <f t="shared" si="17"/>
        <v>0</v>
      </c>
      <c r="BC98" s="92">
        <f t="shared" si="18"/>
        <v>0</v>
      </c>
      <c r="BD98" s="96">
        <f t="shared" si="19"/>
        <v>0</v>
      </c>
      <c r="BE98" s="93">
        <f t="shared" si="20"/>
        <v>0</v>
      </c>
      <c r="BF98" s="69">
        <f t="shared" si="21"/>
        <v>0</v>
      </c>
      <c r="BG98" s="69">
        <f t="shared" si="22"/>
        <v>0</v>
      </c>
      <c r="BH98" s="69">
        <f t="shared" si="23"/>
        <v>0</v>
      </c>
      <c r="BI98" s="92">
        <f t="shared" si="24"/>
        <v>0</v>
      </c>
      <c r="BJ98" s="96">
        <f t="shared" si="25"/>
        <v>0</v>
      </c>
      <c r="BK98" s="93">
        <f t="shared" si="26"/>
        <v>0</v>
      </c>
    </row>
    <row r="99" spans="2:63" ht="13.5" customHeight="1" thickBot="1" thickTop="1">
      <c r="B99" s="32"/>
      <c r="C99" s="192" t="s">
        <v>162</v>
      </c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87" t="s">
        <v>125</v>
      </c>
      <c r="R99" s="187"/>
      <c r="S99" s="193" t="s">
        <v>24</v>
      </c>
      <c r="T99" s="193"/>
      <c r="U99" s="193"/>
      <c r="V99" s="194" t="s">
        <v>126</v>
      </c>
      <c r="W99" s="194"/>
      <c r="X99" s="194"/>
      <c r="Y99" s="187" t="s">
        <v>2</v>
      </c>
      <c r="Z99" s="187"/>
      <c r="AA99" s="187" t="s">
        <v>26</v>
      </c>
      <c r="AB99" s="187"/>
      <c r="AC99" s="187" t="s">
        <v>127</v>
      </c>
      <c r="AD99" s="187"/>
      <c r="AE99" s="188" t="s">
        <v>128</v>
      </c>
      <c r="AF99" s="188"/>
      <c r="AG99" s="189" t="s">
        <v>129</v>
      </c>
      <c r="AH99" s="189"/>
      <c r="AI99" s="105"/>
      <c r="AJ99" s="78"/>
      <c r="AK99" s="91">
        <f t="shared" si="3"/>
        <v>0</v>
      </c>
      <c r="AL99" s="69">
        <f t="shared" si="4"/>
        <v>0</v>
      </c>
      <c r="AM99" s="73">
        <f t="shared" si="35"/>
        <v>0</v>
      </c>
      <c r="AN99" s="82"/>
      <c r="AO99" s="92">
        <f t="shared" si="5"/>
        <v>0</v>
      </c>
      <c r="AP99" s="93">
        <f t="shared" si="6"/>
        <v>0</v>
      </c>
      <c r="AQ99" s="94">
        <f t="shared" si="7"/>
        <v>0</v>
      </c>
      <c r="AR99" s="95">
        <f t="shared" si="8"/>
        <v>0</v>
      </c>
      <c r="AS99" s="96">
        <f t="shared" si="9"/>
        <v>0</v>
      </c>
      <c r="AT99" s="97">
        <f t="shared" si="10"/>
        <v>0</v>
      </c>
      <c r="AU99" s="69"/>
      <c r="AV99" s="91">
        <f t="shared" si="11"/>
        <v>0</v>
      </c>
      <c r="AW99" s="92">
        <f t="shared" si="12"/>
        <v>0</v>
      </c>
      <c r="AX99" s="96">
        <f t="shared" si="13"/>
        <v>0</v>
      </c>
      <c r="AY99" s="93">
        <f t="shared" si="14"/>
        <v>0</v>
      </c>
      <c r="AZ99" s="69">
        <f t="shared" si="15"/>
        <v>0</v>
      </c>
      <c r="BA99" s="69">
        <f t="shared" si="16"/>
        <v>0</v>
      </c>
      <c r="BB99" s="69">
        <f t="shared" si="17"/>
        <v>0</v>
      </c>
      <c r="BC99" s="92">
        <f t="shared" si="18"/>
        <v>0</v>
      </c>
      <c r="BD99" s="96">
        <f t="shared" si="19"/>
        <v>0</v>
      </c>
      <c r="BE99" s="93">
        <f t="shared" si="20"/>
        <v>0</v>
      </c>
      <c r="BF99" s="69">
        <f t="shared" si="21"/>
        <v>0</v>
      </c>
      <c r="BG99" s="69">
        <f t="shared" si="22"/>
        <v>0</v>
      </c>
      <c r="BH99" s="69">
        <f t="shared" si="23"/>
        <v>0</v>
      </c>
      <c r="BI99" s="92">
        <f t="shared" si="24"/>
        <v>0</v>
      </c>
      <c r="BJ99" s="96">
        <f t="shared" si="25"/>
        <v>0</v>
      </c>
      <c r="BK99" s="93">
        <f t="shared" si="26"/>
        <v>0</v>
      </c>
    </row>
    <row r="100" spans="2:63" ht="12" customHeight="1" thickBot="1" thickTop="1">
      <c r="B100" s="44" t="s">
        <v>132</v>
      </c>
      <c r="C100" s="190" t="s">
        <v>133</v>
      </c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 t="s">
        <v>134</v>
      </c>
      <c r="P100" s="190"/>
      <c r="Q100" s="185" t="s">
        <v>101</v>
      </c>
      <c r="R100" s="185"/>
      <c r="S100" s="52" t="s">
        <v>135</v>
      </c>
      <c r="T100" s="185" t="s">
        <v>101</v>
      </c>
      <c r="U100" s="185"/>
      <c r="V100" s="38" t="s">
        <v>135</v>
      </c>
      <c r="W100" s="185" t="s">
        <v>101</v>
      </c>
      <c r="X100" s="185"/>
      <c r="Y100" s="185" t="s">
        <v>101</v>
      </c>
      <c r="Z100" s="185"/>
      <c r="AA100" s="185" t="s">
        <v>101</v>
      </c>
      <c r="AB100" s="185"/>
      <c r="AC100" s="185" t="s">
        <v>90</v>
      </c>
      <c r="AD100" s="185"/>
      <c r="AE100" s="188"/>
      <c r="AF100" s="188"/>
      <c r="AG100" s="189"/>
      <c r="AH100" s="189"/>
      <c r="AI100" s="105"/>
      <c r="AJ100" s="78"/>
      <c r="AK100" s="91">
        <f t="shared" si="3"/>
        <v>0</v>
      </c>
      <c r="AL100" s="69">
        <f t="shared" si="4"/>
        <v>0</v>
      </c>
      <c r="AM100" s="73">
        <f t="shared" si="35"/>
        <v>0</v>
      </c>
      <c r="AN100" s="82"/>
      <c r="AO100" s="92">
        <f t="shared" si="5"/>
        <v>0</v>
      </c>
      <c r="AP100" s="93">
        <f t="shared" si="6"/>
        <v>0</v>
      </c>
      <c r="AQ100" s="94">
        <f t="shared" si="7"/>
        <v>0</v>
      </c>
      <c r="AR100" s="95">
        <f t="shared" si="8"/>
        <v>0</v>
      </c>
      <c r="AS100" s="96">
        <f t="shared" si="9"/>
        <v>0</v>
      </c>
      <c r="AT100" s="97">
        <f t="shared" si="10"/>
        <v>0</v>
      </c>
      <c r="AU100" s="69"/>
      <c r="AV100" s="91">
        <f t="shared" si="11"/>
        <v>0</v>
      </c>
      <c r="AW100" s="92">
        <f t="shared" si="12"/>
        <v>0</v>
      </c>
      <c r="AX100" s="96">
        <f t="shared" si="13"/>
        <v>0</v>
      </c>
      <c r="AY100" s="93">
        <f t="shared" si="14"/>
        <v>0</v>
      </c>
      <c r="AZ100" s="69">
        <f t="shared" si="15"/>
        <v>0</v>
      </c>
      <c r="BA100" s="69">
        <f t="shared" si="16"/>
        <v>0</v>
      </c>
      <c r="BB100" s="69">
        <f t="shared" si="17"/>
        <v>0</v>
      </c>
      <c r="BC100" s="92">
        <f t="shared" si="18"/>
        <v>0</v>
      </c>
      <c r="BD100" s="96">
        <f t="shared" si="19"/>
        <v>0</v>
      </c>
      <c r="BE100" s="93">
        <f t="shared" si="20"/>
        <v>0</v>
      </c>
      <c r="BF100" s="69">
        <f t="shared" si="21"/>
        <v>0</v>
      </c>
      <c r="BG100" s="69">
        <f t="shared" si="22"/>
        <v>0</v>
      </c>
      <c r="BH100" s="69">
        <f t="shared" si="23"/>
        <v>0</v>
      </c>
      <c r="BI100" s="92">
        <f t="shared" si="24"/>
        <v>0</v>
      </c>
      <c r="BJ100" s="96">
        <f t="shared" si="25"/>
        <v>0</v>
      </c>
      <c r="BK100" s="93">
        <f t="shared" si="26"/>
        <v>0</v>
      </c>
    </row>
    <row r="101" spans="2:63" ht="12" customHeight="1">
      <c r="B101" s="35" t="s">
        <v>87</v>
      </c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2"/>
      <c r="P101" s="182"/>
      <c r="Q101" s="182"/>
      <c r="R101" s="182"/>
      <c r="S101" s="15"/>
      <c r="T101" s="182"/>
      <c r="U101" s="182"/>
      <c r="V101" s="36"/>
      <c r="W101" s="182"/>
      <c r="X101" s="182"/>
      <c r="Y101" s="136">
        <f>IF(Q101+T101+W101=0,"",Q101+T101+W101)</f>
      </c>
      <c r="Z101" s="136"/>
      <c r="AA101" s="131">
        <f>IF(AG101=0,"",(AG101*30)-Y101)</f>
      </c>
      <c r="AB101" s="131"/>
      <c r="AC101" s="132">
        <f>IF(OR(AA101=0,Y101=""),"",INT(Y101/AA101*1000+0.5)/10)</f>
      </c>
      <c r="AD101" s="132"/>
      <c r="AE101" s="182"/>
      <c r="AF101" s="182"/>
      <c r="AG101" s="182"/>
      <c r="AH101" s="182"/>
      <c r="AI101" s="105"/>
      <c r="AJ101" s="78"/>
      <c r="AK101" s="91">
        <f t="shared" si="3"/>
        <v>0</v>
      </c>
      <c r="AL101" s="69">
        <f t="shared" si="4"/>
        <v>0</v>
      </c>
      <c r="AM101" s="73">
        <f t="shared" si="35"/>
        <v>0</v>
      </c>
      <c r="AN101" s="82"/>
      <c r="AO101" s="92">
        <f t="shared" si="5"/>
        <v>0</v>
      </c>
      <c r="AP101" s="93">
        <f t="shared" si="6"/>
        <v>0</v>
      </c>
      <c r="AQ101" s="94">
        <f t="shared" si="7"/>
        <v>0</v>
      </c>
      <c r="AR101" s="95">
        <f t="shared" si="8"/>
        <v>0</v>
      </c>
      <c r="AS101" s="96">
        <f t="shared" si="9"/>
        <v>0</v>
      </c>
      <c r="AT101" s="97">
        <f t="shared" si="10"/>
        <v>0</v>
      </c>
      <c r="AU101" s="69"/>
      <c r="AV101" s="91">
        <f t="shared" si="11"/>
        <v>0</v>
      </c>
      <c r="AW101" s="92">
        <f t="shared" si="12"/>
        <v>0</v>
      </c>
      <c r="AX101" s="96">
        <f t="shared" si="13"/>
        <v>0</v>
      </c>
      <c r="AY101" s="93">
        <f t="shared" si="14"/>
        <v>0</v>
      </c>
      <c r="AZ101" s="69">
        <f t="shared" si="15"/>
        <v>0</v>
      </c>
      <c r="BA101" s="69">
        <f t="shared" si="16"/>
        <v>0</v>
      </c>
      <c r="BB101" s="69">
        <f t="shared" si="17"/>
        <v>0</v>
      </c>
      <c r="BC101" s="92">
        <f t="shared" si="18"/>
        <v>0</v>
      </c>
      <c r="BD101" s="96">
        <f t="shared" si="19"/>
        <v>0</v>
      </c>
      <c r="BE101" s="93">
        <f t="shared" si="20"/>
        <v>0</v>
      </c>
      <c r="BF101" s="69">
        <f t="shared" si="21"/>
        <v>0</v>
      </c>
      <c r="BG101" s="69">
        <f t="shared" si="22"/>
        <v>0</v>
      </c>
      <c r="BH101" s="69">
        <f t="shared" si="23"/>
        <v>0</v>
      </c>
      <c r="BI101" s="92">
        <f t="shared" si="24"/>
        <v>0</v>
      </c>
      <c r="BJ101" s="96">
        <f t="shared" si="25"/>
        <v>0</v>
      </c>
      <c r="BK101" s="93">
        <f t="shared" si="26"/>
        <v>0</v>
      </c>
    </row>
    <row r="102" spans="2:63" ht="12" customHeight="1">
      <c r="B102" s="35" t="s">
        <v>102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30"/>
      <c r="P102" s="130"/>
      <c r="Q102" s="130"/>
      <c r="R102" s="130"/>
      <c r="S102" s="16"/>
      <c r="T102" s="130"/>
      <c r="U102" s="130"/>
      <c r="V102" s="33"/>
      <c r="W102" s="130"/>
      <c r="X102" s="130"/>
      <c r="Y102" s="136">
        <f aca="true" t="shared" si="36" ref="Y102:Y111">IF(Q102+T102+W102=0,"",Q102+T102+W102)</f>
      </c>
      <c r="Z102" s="136"/>
      <c r="AA102" s="131">
        <f aca="true" t="shared" si="37" ref="AA102:AA111">IF(AG102=0,"",(AG102*30)-Y102)</f>
      </c>
      <c r="AB102" s="131"/>
      <c r="AC102" s="132">
        <f aca="true" t="shared" si="38" ref="AC102:AC111">IF(OR(AA102=0,Y102=""),"",INT(Y102/AA102*1000+0.5)/10)</f>
      </c>
      <c r="AD102" s="132"/>
      <c r="AE102" s="130"/>
      <c r="AF102" s="130"/>
      <c r="AG102" s="130"/>
      <c r="AH102" s="130"/>
      <c r="AI102" s="105"/>
      <c r="AJ102" s="78"/>
      <c r="AK102" s="91">
        <f t="shared" si="3"/>
        <v>0</v>
      </c>
      <c r="AL102" s="69">
        <f t="shared" si="4"/>
        <v>0</v>
      </c>
      <c r="AM102" s="73">
        <f t="shared" si="35"/>
        <v>0</v>
      </c>
      <c r="AN102" s="82"/>
      <c r="AO102" s="92">
        <f t="shared" si="5"/>
        <v>0</v>
      </c>
      <c r="AP102" s="93">
        <f t="shared" si="6"/>
        <v>0</v>
      </c>
      <c r="AQ102" s="94">
        <f t="shared" si="7"/>
        <v>0</v>
      </c>
      <c r="AR102" s="95">
        <f t="shared" si="8"/>
        <v>0</v>
      </c>
      <c r="AS102" s="96">
        <f t="shared" si="9"/>
        <v>0</v>
      </c>
      <c r="AT102" s="97">
        <f t="shared" si="10"/>
        <v>0</v>
      </c>
      <c r="AU102" s="69"/>
      <c r="AV102" s="91">
        <f t="shared" si="11"/>
        <v>0</v>
      </c>
      <c r="AW102" s="92">
        <f t="shared" si="12"/>
        <v>0</v>
      </c>
      <c r="AX102" s="96">
        <f t="shared" si="13"/>
        <v>0</v>
      </c>
      <c r="AY102" s="93">
        <f t="shared" si="14"/>
        <v>0</v>
      </c>
      <c r="AZ102" s="69">
        <f t="shared" si="15"/>
        <v>0</v>
      </c>
      <c r="BA102" s="69">
        <f t="shared" si="16"/>
        <v>0</v>
      </c>
      <c r="BB102" s="69">
        <f t="shared" si="17"/>
        <v>0</v>
      </c>
      <c r="BC102" s="92">
        <f t="shared" si="18"/>
        <v>0</v>
      </c>
      <c r="BD102" s="96">
        <f t="shared" si="19"/>
        <v>0</v>
      </c>
      <c r="BE102" s="93">
        <f t="shared" si="20"/>
        <v>0</v>
      </c>
      <c r="BF102" s="69">
        <f t="shared" si="21"/>
        <v>0</v>
      </c>
      <c r="BG102" s="69">
        <f t="shared" si="22"/>
        <v>0</v>
      </c>
      <c r="BH102" s="69">
        <f t="shared" si="23"/>
        <v>0</v>
      </c>
      <c r="BI102" s="92">
        <f t="shared" si="24"/>
        <v>0</v>
      </c>
      <c r="BJ102" s="96">
        <f t="shared" si="25"/>
        <v>0</v>
      </c>
      <c r="BK102" s="93">
        <f t="shared" si="26"/>
        <v>0</v>
      </c>
    </row>
    <row r="103" spans="2:63" ht="12" customHeight="1">
      <c r="B103" s="35" t="s">
        <v>115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30"/>
      <c r="P103" s="130"/>
      <c r="Q103" s="130"/>
      <c r="R103" s="130"/>
      <c r="S103" s="16"/>
      <c r="T103" s="130"/>
      <c r="U103" s="130"/>
      <c r="V103" s="33"/>
      <c r="W103" s="130"/>
      <c r="X103" s="130"/>
      <c r="Y103" s="136">
        <f t="shared" si="36"/>
      </c>
      <c r="Z103" s="136"/>
      <c r="AA103" s="131">
        <f t="shared" si="37"/>
      </c>
      <c r="AB103" s="131"/>
      <c r="AC103" s="132">
        <f t="shared" si="38"/>
      </c>
      <c r="AD103" s="132"/>
      <c r="AE103" s="130"/>
      <c r="AF103" s="130"/>
      <c r="AG103" s="130"/>
      <c r="AH103" s="130"/>
      <c r="AI103" s="105"/>
      <c r="AJ103" s="78"/>
      <c r="AK103" s="91">
        <f t="shared" si="3"/>
        <v>0</v>
      </c>
      <c r="AL103" s="69">
        <f t="shared" si="4"/>
        <v>0</v>
      </c>
      <c r="AM103" s="73">
        <f t="shared" si="35"/>
        <v>0</v>
      </c>
      <c r="AN103" s="82"/>
      <c r="AO103" s="92">
        <f t="shared" si="5"/>
        <v>0</v>
      </c>
      <c r="AP103" s="93">
        <f t="shared" si="6"/>
        <v>0</v>
      </c>
      <c r="AQ103" s="94">
        <f t="shared" si="7"/>
        <v>0</v>
      </c>
      <c r="AR103" s="95">
        <f t="shared" si="8"/>
        <v>0</v>
      </c>
      <c r="AS103" s="96">
        <f t="shared" si="9"/>
        <v>0</v>
      </c>
      <c r="AT103" s="97">
        <f t="shared" si="10"/>
        <v>0</v>
      </c>
      <c r="AU103" s="69"/>
      <c r="AV103" s="91">
        <f t="shared" si="11"/>
        <v>0</v>
      </c>
      <c r="AW103" s="92">
        <f t="shared" si="12"/>
        <v>0</v>
      </c>
      <c r="AX103" s="96">
        <f t="shared" si="13"/>
        <v>0</v>
      </c>
      <c r="AY103" s="93">
        <f t="shared" si="14"/>
        <v>0</v>
      </c>
      <c r="AZ103" s="69">
        <f t="shared" si="15"/>
        <v>0</v>
      </c>
      <c r="BA103" s="69">
        <f t="shared" si="16"/>
        <v>0</v>
      </c>
      <c r="BB103" s="69">
        <f t="shared" si="17"/>
        <v>0</v>
      </c>
      <c r="BC103" s="92">
        <f t="shared" si="18"/>
        <v>0</v>
      </c>
      <c r="BD103" s="96">
        <f t="shared" si="19"/>
        <v>0</v>
      </c>
      <c r="BE103" s="93">
        <f t="shared" si="20"/>
        <v>0</v>
      </c>
      <c r="BF103" s="69">
        <f t="shared" si="21"/>
        <v>0</v>
      </c>
      <c r="BG103" s="69">
        <f t="shared" si="22"/>
        <v>0</v>
      </c>
      <c r="BH103" s="69">
        <f t="shared" si="23"/>
        <v>0</v>
      </c>
      <c r="BI103" s="92">
        <f t="shared" si="24"/>
        <v>0</v>
      </c>
      <c r="BJ103" s="96">
        <f t="shared" si="25"/>
        <v>0</v>
      </c>
      <c r="BK103" s="93">
        <f t="shared" si="26"/>
        <v>0</v>
      </c>
    </row>
    <row r="104" spans="2:63" ht="12" customHeight="1">
      <c r="B104" s="35" t="s">
        <v>120</v>
      </c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30"/>
      <c r="P104" s="130"/>
      <c r="Q104" s="130"/>
      <c r="R104" s="130"/>
      <c r="S104" s="16"/>
      <c r="T104" s="130"/>
      <c r="U104" s="130"/>
      <c r="V104" s="33"/>
      <c r="W104" s="130"/>
      <c r="X104" s="130"/>
      <c r="Y104" s="136">
        <f t="shared" si="36"/>
      </c>
      <c r="Z104" s="136"/>
      <c r="AA104" s="131">
        <f t="shared" si="37"/>
      </c>
      <c r="AB104" s="131"/>
      <c r="AC104" s="132">
        <f t="shared" si="38"/>
      </c>
      <c r="AD104" s="132"/>
      <c r="AE104" s="130"/>
      <c r="AF104" s="130"/>
      <c r="AG104" s="130"/>
      <c r="AH104" s="130"/>
      <c r="AI104" s="105"/>
      <c r="AJ104" s="78"/>
      <c r="AK104" s="91">
        <f t="shared" si="3"/>
        <v>0</v>
      </c>
      <c r="AL104" s="69">
        <f t="shared" si="4"/>
        <v>0</v>
      </c>
      <c r="AM104" s="73">
        <f t="shared" si="35"/>
        <v>0</v>
      </c>
      <c r="AN104" s="82"/>
      <c r="AO104" s="92">
        <f t="shared" si="5"/>
        <v>0</v>
      </c>
      <c r="AP104" s="93">
        <f t="shared" si="6"/>
        <v>0</v>
      </c>
      <c r="AQ104" s="94">
        <f t="shared" si="7"/>
        <v>0</v>
      </c>
      <c r="AR104" s="95">
        <f t="shared" si="8"/>
        <v>0</v>
      </c>
      <c r="AS104" s="96">
        <f t="shared" si="9"/>
        <v>0</v>
      </c>
      <c r="AT104" s="97">
        <f t="shared" si="10"/>
        <v>0</v>
      </c>
      <c r="AU104" s="69"/>
      <c r="AV104" s="91">
        <f t="shared" si="11"/>
        <v>0</v>
      </c>
      <c r="AW104" s="92">
        <f t="shared" si="12"/>
        <v>0</v>
      </c>
      <c r="AX104" s="96">
        <f t="shared" si="13"/>
        <v>0</v>
      </c>
      <c r="AY104" s="93">
        <f t="shared" si="14"/>
        <v>0</v>
      </c>
      <c r="AZ104" s="69">
        <f t="shared" si="15"/>
        <v>0</v>
      </c>
      <c r="BA104" s="69">
        <f t="shared" si="16"/>
        <v>0</v>
      </c>
      <c r="BB104" s="69">
        <f t="shared" si="17"/>
        <v>0</v>
      </c>
      <c r="BC104" s="92">
        <f t="shared" si="18"/>
        <v>0</v>
      </c>
      <c r="BD104" s="96">
        <f t="shared" si="19"/>
        <v>0</v>
      </c>
      <c r="BE104" s="93">
        <f t="shared" si="20"/>
        <v>0</v>
      </c>
      <c r="BF104" s="69">
        <f t="shared" si="21"/>
        <v>0</v>
      </c>
      <c r="BG104" s="69">
        <f t="shared" si="22"/>
        <v>0</v>
      </c>
      <c r="BH104" s="69">
        <f t="shared" si="23"/>
        <v>0</v>
      </c>
      <c r="BI104" s="92">
        <f t="shared" si="24"/>
        <v>0</v>
      </c>
      <c r="BJ104" s="96">
        <f t="shared" si="25"/>
        <v>0</v>
      </c>
      <c r="BK104" s="93">
        <f t="shared" si="26"/>
        <v>0</v>
      </c>
    </row>
    <row r="105" spans="2:63" ht="12" customHeight="1">
      <c r="B105" s="35" t="s">
        <v>152</v>
      </c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30"/>
      <c r="P105" s="130"/>
      <c r="Q105" s="130"/>
      <c r="R105" s="130"/>
      <c r="S105" s="16"/>
      <c r="T105" s="130"/>
      <c r="U105" s="130"/>
      <c r="V105" s="33"/>
      <c r="W105" s="183"/>
      <c r="X105" s="183"/>
      <c r="Y105" s="136">
        <f t="shared" si="36"/>
      </c>
      <c r="Z105" s="136"/>
      <c r="AA105" s="131">
        <f t="shared" si="37"/>
      </c>
      <c r="AB105" s="131"/>
      <c r="AC105" s="132">
        <f t="shared" si="38"/>
      </c>
      <c r="AD105" s="132"/>
      <c r="AE105" s="130"/>
      <c r="AF105" s="130"/>
      <c r="AG105" s="130"/>
      <c r="AH105" s="130"/>
      <c r="AI105" s="105"/>
      <c r="AJ105" s="78"/>
      <c r="AK105" s="91">
        <f t="shared" si="3"/>
        <v>0</v>
      </c>
      <c r="AL105" s="69">
        <f t="shared" si="4"/>
        <v>0</v>
      </c>
      <c r="AM105" s="73">
        <f t="shared" si="35"/>
        <v>0</v>
      </c>
      <c r="AN105" s="82"/>
      <c r="AO105" s="92">
        <f t="shared" si="5"/>
        <v>0</v>
      </c>
      <c r="AP105" s="93">
        <f t="shared" si="6"/>
        <v>0</v>
      </c>
      <c r="AQ105" s="94">
        <f t="shared" si="7"/>
        <v>0</v>
      </c>
      <c r="AR105" s="95">
        <f t="shared" si="8"/>
        <v>0</v>
      </c>
      <c r="AS105" s="96">
        <f t="shared" si="9"/>
        <v>0</v>
      </c>
      <c r="AT105" s="97">
        <f t="shared" si="10"/>
        <v>0</v>
      </c>
      <c r="AU105" s="69"/>
      <c r="AV105" s="91">
        <f t="shared" si="11"/>
        <v>0</v>
      </c>
      <c r="AW105" s="92">
        <f t="shared" si="12"/>
        <v>0</v>
      </c>
      <c r="AX105" s="96">
        <f t="shared" si="13"/>
        <v>0</v>
      </c>
      <c r="AY105" s="93">
        <f t="shared" si="14"/>
        <v>0</v>
      </c>
      <c r="AZ105" s="69">
        <f t="shared" si="15"/>
        <v>0</v>
      </c>
      <c r="BA105" s="69">
        <f t="shared" si="16"/>
        <v>0</v>
      </c>
      <c r="BB105" s="69">
        <f t="shared" si="17"/>
        <v>0</v>
      </c>
      <c r="BC105" s="92">
        <f t="shared" si="18"/>
        <v>0</v>
      </c>
      <c r="BD105" s="96">
        <f t="shared" si="19"/>
        <v>0</v>
      </c>
      <c r="BE105" s="93">
        <f t="shared" si="20"/>
        <v>0</v>
      </c>
      <c r="BF105" s="69">
        <f t="shared" si="21"/>
        <v>0</v>
      </c>
      <c r="BG105" s="69">
        <f t="shared" si="22"/>
        <v>0</v>
      </c>
      <c r="BH105" s="69">
        <f t="shared" si="23"/>
        <v>0</v>
      </c>
      <c r="BI105" s="92">
        <f t="shared" si="24"/>
        <v>0</v>
      </c>
      <c r="BJ105" s="96">
        <f t="shared" si="25"/>
        <v>0</v>
      </c>
      <c r="BK105" s="93">
        <f t="shared" si="26"/>
        <v>0</v>
      </c>
    </row>
    <row r="106" spans="2:63" ht="12" customHeight="1">
      <c r="B106" s="35" t="s">
        <v>153</v>
      </c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57"/>
      <c r="P106" s="158"/>
      <c r="Q106" s="157"/>
      <c r="R106" s="158"/>
      <c r="S106" s="16"/>
      <c r="T106" s="157"/>
      <c r="U106" s="158"/>
      <c r="V106" s="33"/>
      <c r="W106" s="157"/>
      <c r="X106" s="158"/>
      <c r="Y106" s="136">
        <f t="shared" si="36"/>
      </c>
      <c r="Z106" s="136"/>
      <c r="AA106" s="131">
        <f t="shared" si="37"/>
      </c>
      <c r="AB106" s="131"/>
      <c r="AC106" s="132">
        <f t="shared" si="38"/>
      </c>
      <c r="AD106" s="132"/>
      <c r="AE106" s="207"/>
      <c r="AF106" s="207"/>
      <c r="AG106" s="130"/>
      <c r="AH106" s="130"/>
      <c r="AJ106" s="78"/>
      <c r="AK106" s="91">
        <f t="shared" si="3"/>
        <v>0</v>
      </c>
      <c r="AL106" s="69">
        <f t="shared" si="4"/>
        <v>0</v>
      </c>
      <c r="AM106" s="73">
        <f t="shared" si="35"/>
        <v>0</v>
      </c>
      <c r="AN106" s="82"/>
      <c r="AO106" s="92">
        <f t="shared" si="5"/>
        <v>0</v>
      </c>
      <c r="AP106" s="93">
        <f t="shared" si="6"/>
        <v>0</v>
      </c>
      <c r="AQ106" s="94">
        <f t="shared" si="7"/>
        <v>0</v>
      </c>
      <c r="AR106" s="95">
        <f t="shared" si="8"/>
        <v>0</v>
      </c>
      <c r="AS106" s="96">
        <f t="shared" si="9"/>
        <v>0</v>
      </c>
      <c r="AT106" s="97">
        <f t="shared" si="10"/>
        <v>0</v>
      </c>
      <c r="AU106" s="69"/>
      <c r="AV106" s="91">
        <f t="shared" si="11"/>
        <v>0</v>
      </c>
      <c r="AW106" s="92">
        <f t="shared" si="12"/>
        <v>0</v>
      </c>
      <c r="AX106" s="96">
        <f t="shared" si="13"/>
        <v>0</v>
      </c>
      <c r="AY106" s="93">
        <f t="shared" si="14"/>
        <v>0</v>
      </c>
      <c r="AZ106" s="69">
        <f t="shared" si="15"/>
        <v>0</v>
      </c>
      <c r="BA106" s="69">
        <f t="shared" si="16"/>
        <v>0</v>
      </c>
      <c r="BB106" s="69">
        <f t="shared" si="17"/>
        <v>0</v>
      </c>
      <c r="BC106" s="92">
        <f t="shared" si="18"/>
        <v>0</v>
      </c>
      <c r="BD106" s="96">
        <f t="shared" si="19"/>
        <v>0</v>
      </c>
      <c r="BE106" s="93">
        <f t="shared" si="20"/>
        <v>0</v>
      </c>
      <c r="BF106" s="69">
        <f t="shared" si="21"/>
        <v>0</v>
      </c>
      <c r="BG106" s="69">
        <f t="shared" si="22"/>
        <v>0</v>
      </c>
      <c r="BH106" s="69">
        <f t="shared" si="23"/>
        <v>0</v>
      </c>
      <c r="BI106" s="92">
        <f t="shared" si="24"/>
        <v>0</v>
      </c>
      <c r="BJ106" s="96">
        <f t="shared" si="25"/>
        <v>0</v>
      </c>
      <c r="BK106" s="93">
        <f t="shared" si="26"/>
        <v>0</v>
      </c>
    </row>
    <row r="107" spans="2:63" ht="12" customHeight="1">
      <c r="B107" s="35" t="s">
        <v>154</v>
      </c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30"/>
      <c r="P107" s="130"/>
      <c r="Q107" s="130"/>
      <c r="R107" s="130"/>
      <c r="S107" s="16"/>
      <c r="T107" s="130"/>
      <c r="U107" s="130"/>
      <c r="V107" s="33"/>
      <c r="W107" s="130"/>
      <c r="X107" s="130"/>
      <c r="Y107" s="136">
        <f t="shared" si="36"/>
      </c>
      <c r="Z107" s="136"/>
      <c r="AA107" s="131">
        <f t="shared" si="37"/>
      </c>
      <c r="AB107" s="131"/>
      <c r="AC107" s="132">
        <f t="shared" si="38"/>
      </c>
      <c r="AD107" s="132"/>
      <c r="AE107" s="130"/>
      <c r="AF107" s="130"/>
      <c r="AG107" s="130"/>
      <c r="AH107" s="130"/>
      <c r="AI107" s="105"/>
      <c r="AJ107" s="78"/>
      <c r="AK107" s="91">
        <f t="shared" si="3"/>
        <v>0</v>
      </c>
      <c r="AL107" s="69">
        <f t="shared" si="4"/>
        <v>0</v>
      </c>
      <c r="AM107" s="73">
        <f t="shared" si="35"/>
        <v>0</v>
      </c>
      <c r="AN107" s="82"/>
      <c r="AO107" s="92">
        <f t="shared" si="5"/>
        <v>0</v>
      </c>
      <c r="AP107" s="93">
        <f t="shared" si="6"/>
        <v>0</v>
      </c>
      <c r="AQ107" s="94">
        <f t="shared" si="7"/>
        <v>0</v>
      </c>
      <c r="AR107" s="95">
        <f t="shared" si="8"/>
        <v>0</v>
      </c>
      <c r="AS107" s="96">
        <f t="shared" si="9"/>
        <v>0</v>
      </c>
      <c r="AT107" s="97">
        <f t="shared" si="10"/>
        <v>0</v>
      </c>
      <c r="AU107" s="69"/>
      <c r="AV107" s="91">
        <f t="shared" si="11"/>
        <v>0</v>
      </c>
      <c r="AW107" s="92">
        <f t="shared" si="12"/>
        <v>0</v>
      </c>
      <c r="AX107" s="96">
        <f t="shared" si="13"/>
        <v>0</v>
      </c>
      <c r="AY107" s="93">
        <f t="shared" si="14"/>
        <v>0</v>
      </c>
      <c r="AZ107" s="69">
        <f t="shared" si="15"/>
        <v>0</v>
      </c>
      <c r="BA107" s="69">
        <f t="shared" si="16"/>
        <v>0</v>
      </c>
      <c r="BB107" s="69">
        <f t="shared" si="17"/>
        <v>0</v>
      </c>
      <c r="BC107" s="92">
        <f t="shared" si="18"/>
        <v>0</v>
      </c>
      <c r="BD107" s="96">
        <f t="shared" si="19"/>
        <v>0</v>
      </c>
      <c r="BE107" s="93">
        <f t="shared" si="20"/>
        <v>0</v>
      </c>
      <c r="BF107" s="69">
        <f t="shared" si="21"/>
        <v>0</v>
      </c>
      <c r="BG107" s="69">
        <f t="shared" si="22"/>
        <v>0</v>
      </c>
      <c r="BH107" s="69">
        <f t="shared" si="23"/>
        <v>0</v>
      </c>
      <c r="BI107" s="92">
        <f t="shared" si="24"/>
        <v>0</v>
      </c>
      <c r="BJ107" s="96">
        <f t="shared" si="25"/>
        <v>0</v>
      </c>
      <c r="BK107" s="93">
        <f t="shared" si="26"/>
        <v>0</v>
      </c>
    </row>
    <row r="108" spans="2:63" ht="12" customHeight="1">
      <c r="B108" s="35" t="s">
        <v>155</v>
      </c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30"/>
      <c r="P108" s="130"/>
      <c r="Q108" s="130"/>
      <c r="R108" s="130"/>
      <c r="S108" s="16"/>
      <c r="T108" s="130"/>
      <c r="U108" s="130"/>
      <c r="V108" s="33"/>
      <c r="W108" s="130"/>
      <c r="X108" s="130"/>
      <c r="Y108" s="136">
        <f t="shared" si="36"/>
      </c>
      <c r="Z108" s="136"/>
      <c r="AA108" s="131">
        <f t="shared" si="37"/>
      </c>
      <c r="AB108" s="131"/>
      <c r="AC108" s="132">
        <f t="shared" si="38"/>
      </c>
      <c r="AD108" s="132"/>
      <c r="AE108" s="130"/>
      <c r="AF108" s="130"/>
      <c r="AG108" s="130"/>
      <c r="AH108" s="130"/>
      <c r="AI108" s="105"/>
      <c r="AJ108" s="78"/>
      <c r="AK108" s="91">
        <f t="shared" si="3"/>
        <v>0</v>
      </c>
      <c r="AL108" s="69">
        <f t="shared" si="4"/>
        <v>0</v>
      </c>
      <c r="AM108" s="73">
        <f t="shared" si="35"/>
        <v>0</v>
      </c>
      <c r="AN108" s="82"/>
      <c r="AO108" s="92">
        <f t="shared" si="5"/>
        <v>0</v>
      </c>
      <c r="AP108" s="93">
        <f t="shared" si="6"/>
        <v>0</v>
      </c>
      <c r="AQ108" s="94">
        <f t="shared" si="7"/>
        <v>0</v>
      </c>
      <c r="AR108" s="95">
        <f t="shared" si="8"/>
        <v>0</v>
      </c>
      <c r="AS108" s="96">
        <f t="shared" si="9"/>
        <v>0</v>
      </c>
      <c r="AT108" s="97">
        <f t="shared" si="10"/>
        <v>0</v>
      </c>
      <c r="AU108" s="69"/>
      <c r="AV108" s="91">
        <f t="shared" si="11"/>
        <v>0</v>
      </c>
      <c r="AW108" s="92">
        <f t="shared" si="12"/>
        <v>0</v>
      </c>
      <c r="AX108" s="96">
        <f t="shared" si="13"/>
        <v>0</v>
      </c>
      <c r="AY108" s="93">
        <f t="shared" si="14"/>
        <v>0</v>
      </c>
      <c r="AZ108" s="69">
        <f t="shared" si="15"/>
        <v>0</v>
      </c>
      <c r="BA108" s="69">
        <f t="shared" si="16"/>
        <v>0</v>
      </c>
      <c r="BB108" s="69">
        <f t="shared" si="17"/>
        <v>0</v>
      </c>
      <c r="BC108" s="92">
        <f t="shared" si="18"/>
        <v>0</v>
      </c>
      <c r="BD108" s="96">
        <f t="shared" si="19"/>
        <v>0</v>
      </c>
      <c r="BE108" s="93">
        <f t="shared" si="20"/>
        <v>0</v>
      </c>
      <c r="BF108" s="69">
        <f t="shared" si="21"/>
        <v>0</v>
      </c>
      <c r="BG108" s="69">
        <f t="shared" si="22"/>
        <v>0</v>
      </c>
      <c r="BH108" s="69">
        <f t="shared" si="23"/>
        <v>0</v>
      </c>
      <c r="BI108" s="92">
        <f t="shared" si="24"/>
        <v>0</v>
      </c>
      <c r="BJ108" s="96">
        <f t="shared" si="25"/>
        <v>0</v>
      </c>
      <c r="BK108" s="93">
        <f t="shared" si="26"/>
        <v>0</v>
      </c>
    </row>
    <row r="109" spans="2:63" ht="12" customHeight="1">
      <c r="B109" s="35" t="s">
        <v>156</v>
      </c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5"/>
      <c r="O109" s="130"/>
      <c r="P109" s="130"/>
      <c r="Q109" s="130"/>
      <c r="R109" s="130"/>
      <c r="S109" s="16"/>
      <c r="T109" s="130"/>
      <c r="U109" s="130"/>
      <c r="V109" s="33"/>
      <c r="W109" s="130"/>
      <c r="X109" s="130"/>
      <c r="Y109" s="136">
        <f t="shared" si="36"/>
      </c>
      <c r="Z109" s="136"/>
      <c r="AA109" s="131">
        <f t="shared" si="37"/>
      </c>
      <c r="AB109" s="131"/>
      <c r="AC109" s="132">
        <f t="shared" si="38"/>
      </c>
      <c r="AD109" s="132"/>
      <c r="AE109" s="130"/>
      <c r="AF109" s="130"/>
      <c r="AG109" s="130"/>
      <c r="AH109" s="130"/>
      <c r="AI109" s="105"/>
      <c r="AJ109" s="78"/>
      <c r="AK109" s="91">
        <f t="shared" si="3"/>
        <v>0</v>
      </c>
      <c r="AL109" s="69">
        <f t="shared" si="4"/>
        <v>0</v>
      </c>
      <c r="AM109" s="73">
        <f t="shared" si="35"/>
        <v>0</v>
      </c>
      <c r="AN109" s="82"/>
      <c r="AO109" s="92">
        <f t="shared" si="5"/>
        <v>0</v>
      </c>
      <c r="AP109" s="93">
        <f t="shared" si="6"/>
        <v>0</v>
      </c>
      <c r="AQ109" s="94">
        <f t="shared" si="7"/>
        <v>0</v>
      </c>
      <c r="AR109" s="95">
        <f t="shared" si="8"/>
        <v>0</v>
      </c>
      <c r="AS109" s="96">
        <f t="shared" si="9"/>
        <v>0</v>
      </c>
      <c r="AT109" s="97">
        <f t="shared" si="10"/>
        <v>0</v>
      </c>
      <c r="AU109" s="69"/>
      <c r="AV109" s="91">
        <f t="shared" si="11"/>
        <v>0</v>
      </c>
      <c r="AW109" s="92">
        <f t="shared" si="12"/>
        <v>0</v>
      </c>
      <c r="AX109" s="96">
        <f t="shared" si="13"/>
        <v>0</v>
      </c>
      <c r="AY109" s="93">
        <f t="shared" si="14"/>
        <v>0</v>
      </c>
      <c r="AZ109" s="69">
        <f t="shared" si="15"/>
        <v>0</v>
      </c>
      <c r="BA109" s="69">
        <f t="shared" si="16"/>
        <v>0</v>
      </c>
      <c r="BB109" s="69">
        <f t="shared" si="17"/>
        <v>0</v>
      </c>
      <c r="BC109" s="92">
        <f t="shared" si="18"/>
        <v>0</v>
      </c>
      <c r="BD109" s="96">
        <f t="shared" si="19"/>
        <v>0</v>
      </c>
      <c r="BE109" s="93">
        <f t="shared" si="20"/>
        <v>0</v>
      </c>
      <c r="BF109" s="69">
        <f t="shared" si="21"/>
        <v>0</v>
      </c>
      <c r="BG109" s="69">
        <f t="shared" si="22"/>
        <v>0</v>
      </c>
      <c r="BH109" s="69">
        <f t="shared" si="23"/>
        <v>0</v>
      </c>
      <c r="BI109" s="92">
        <f t="shared" si="24"/>
        <v>0</v>
      </c>
      <c r="BJ109" s="96">
        <f t="shared" si="25"/>
        <v>0</v>
      </c>
      <c r="BK109" s="93">
        <f t="shared" si="26"/>
        <v>0</v>
      </c>
    </row>
    <row r="110" spans="2:63" ht="12" customHeight="1">
      <c r="B110" s="35" t="s">
        <v>157</v>
      </c>
      <c r="C110" s="133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5"/>
      <c r="O110" s="130"/>
      <c r="P110" s="130"/>
      <c r="Q110" s="130"/>
      <c r="R110" s="130"/>
      <c r="S110" s="16"/>
      <c r="T110" s="130"/>
      <c r="U110" s="130"/>
      <c r="V110" s="33"/>
      <c r="W110" s="130"/>
      <c r="X110" s="130"/>
      <c r="Y110" s="136">
        <f t="shared" si="36"/>
      </c>
      <c r="Z110" s="136"/>
      <c r="AA110" s="131">
        <f t="shared" si="37"/>
      </c>
      <c r="AB110" s="131"/>
      <c r="AC110" s="132">
        <f t="shared" si="38"/>
      </c>
      <c r="AD110" s="132"/>
      <c r="AE110" s="130"/>
      <c r="AF110" s="130"/>
      <c r="AG110" s="130"/>
      <c r="AH110" s="130"/>
      <c r="AI110" s="105"/>
      <c r="AJ110" s="78"/>
      <c r="AK110" s="91">
        <f t="shared" si="3"/>
        <v>0</v>
      </c>
      <c r="AL110" s="69">
        <f t="shared" si="4"/>
        <v>0</v>
      </c>
      <c r="AM110" s="73">
        <f t="shared" si="35"/>
        <v>0</v>
      </c>
      <c r="AN110" s="82"/>
      <c r="AO110" s="92">
        <f t="shared" si="5"/>
        <v>0</v>
      </c>
      <c r="AP110" s="93">
        <f t="shared" si="6"/>
        <v>0</v>
      </c>
      <c r="AQ110" s="94">
        <f t="shared" si="7"/>
        <v>0</v>
      </c>
      <c r="AR110" s="95">
        <f t="shared" si="8"/>
        <v>0</v>
      </c>
      <c r="AS110" s="96">
        <f t="shared" si="9"/>
        <v>0</v>
      </c>
      <c r="AT110" s="97">
        <f t="shared" si="10"/>
        <v>0</v>
      </c>
      <c r="AU110" s="69"/>
      <c r="AV110" s="91">
        <f t="shared" si="11"/>
        <v>0</v>
      </c>
      <c r="AW110" s="92">
        <f t="shared" si="12"/>
        <v>0</v>
      </c>
      <c r="AX110" s="96">
        <f t="shared" si="13"/>
        <v>0</v>
      </c>
      <c r="AY110" s="93">
        <f t="shared" si="14"/>
        <v>0</v>
      </c>
      <c r="AZ110" s="69">
        <f t="shared" si="15"/>
        <v>0</v>
      </c>
      <c r="BA110" s="69">
        <f t="shared" si="16"/>
        <v>0</v>
      </c>
      <c r="BB110" s="69">
        <f t="shared" si="17"/>
        <v>0</v>
      </c>
      <c r="BC110" s="92">
        <f t="shared" si="18"/>
        <v>0</v>
      </c>
      <c r="BD110" s="96">
        <f t="shared" si="19"/>
        <v>0</v>
      </c>
      <c r="BE110" s="93">
        <f t="shared" si="20"/>
        <v>0</v>
      </c>
      <c r="BF110" s="69">
        <f t="shared" si="21"/>
        <v>0</v>
      </c>
      <c r="BG110" s="69">
        <f t="shared" si="22"/>
        <v>0</v>
      </c>
      <c r="BH110" s="69">
        <f t="shared" si="23"/>
        <v>0</v>
      </c>
      <c r="BI110" s="92">
        <f t="shared" si="24"/>
        <v>0</v>
      </c>
      <c r="BJ110" s="96">
        <f t="shared" si="25"/>
        <v>0</v>
      </c>
      <c r="BK110" s="93">
        <f t="shared" si="26"/>
        <v>0</v>
      </c>
    </row>
    <row r="111" spans="2:63" ht="13.5" thickBot="1">
      <c r="B111" s="35" t="s">
        <v>158</v>
      </c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5"/>
      <c r="P111" s="205"/>
      <c r="Q111" s="205"/>
      <c r="R111" s="205"/>
      <c r="S111" s="19"/>
      <c r="T111" s="205"/>
      <c r="U111" s="205"/>
      <c r="V111" s="37"/>
      <c r="W111" s="205"/>
      <c r="X111" s="205"/>
      <c r="Y111" s="136">
        <f t="shared" si="36"/>
      </c>
      <c r="Z111" s="136"/>
      <c r="AA111" s="131">
        <f t="shared" si="37"/>
      </c>
      <c r="AB111" s="131"/>
      <c r="AC111" s="132">
        <f t="shared" si="38"/>
      </c>
      <c r="AD111" s="132"/>
      <c r="AE111" s="204"/>
      <c r="AF111" s="204"/>
      <c r="AG111" s="205"/>
      <c r="AH111" s="205"/>
      <c r="AI111" s="103"/>
      <c r="AJ111" s="102"/>
      <c r="AK111" s="91">
        <f t="shared" si="3"/>
        <v>0</v>
      </c>
      <c r="AL111" s="69">
        <f t="shared" si="4"/>
        <v>0</v>
      </c>
      <c r="AM111" s="73">
        <f t="shared" si="35"/>
        <v>0</v>
      </c>
      <c r="AN111" s="82"/>
      <c r="AO111" s="92">
        <f t="shared" si="5"/>
        <v>0</v>
      </c>
      <c r="AP111" s="93">
        <f t="shared" si="6"/>
        <v>0</v>
      </c>
      <c r="AQ111" s="94">
        <f t="shared" si="7"/>
        <v>0</v>
      </c>
      <c r="AR111" s="95">
        <f t="shared" si="8"/>
        <v>0</v>
      </c>
      <c r="AS111" s="96">
        <f t="shared" si="9"/>
        <v>0</v>
      </c>
      <c r="AT111" s="97">
        <f t="shared" si="10"/>
        <v>0</v>
      </c>
      <c r="AU111" s="69"/>
      <c r="AV111" s="91">
        <f t="shared" si="11"/>
        <v>0</v>
      </c>
      <c r="AW111" s="92">
        <f t="shared" si="12"/>
        <v>0</v>
      </c>
      <c r="AX111" s="96">
        <f t="shared" si="13"/>
        <v>0</v>
      </c>
      <c r="AY111" s="93">
        <f t="shared" si="14"/>
        <v>0</v>
      </c>
      <c r="AZ111" s="69">
        <f t="shared" si="15"/>
        <v>0</v>
      </c>
      <c r="BA111" s="69">
        <f t="shared" si="16"/>
        <v>0</v>
      </c>
      <c r="BB111" s="69">
        <f t="shared" si="17"/>
        <v>0</v>
      </c>
      <c r="BC111" s="92">
        <f t="shared" si="18"/>
        <v>0</v>
      </c>
      <c r="BD111" s="96">
        <f t="shared" si="19"/>
        <v>0</v>
      </c>
      <c r="BE111" s="93">
        <f t="shared" si="20"/>
        <v>0</v>
      </c>
      <c r="BF111" s="69">
        <f t="shared" si="21"/>
        <v>0</v>
      </c>
      <c r="BG111" s="69">
        <f t="shared" si="22"/>
        <v>0</v>
      </c>
      <c r="BH111" s="69">
        <f t="shared" si="23"/>
        <v>0</v>
      </c>
      <c r="BI111" s="92">
        <f t="shared" si="24"/>
        <v>0</v>
      </c>
      <c r="BJ111" s="96">
        <f t="shared" si="25"/>
        <v>0</v>
      </c>
      <c r="BK111" s="93">
        <f t="shared" si="26"/>
        <v>0</v>
      </c>
    </row>
    <row r="112" spans="2:63" s="63" customFormat="1" ht="13.5" thickBot="1">
      <c r="B112" s="195" t="s">
        <v>159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76"/>
      <c r="P112" s="176"/>
      <c r="Q112" s="177">
        <f>IF(SUM(Q101:R111)=0,"",SUM(Q101:R111))</f>
      </c>
      <c r="R112" s="177"/>
      <c r="S112" s="54"/>
      <c r="T112" s="178">
        <f>IF(SUM(T101:U111)=0,"",SUM(T101:U111))</f>
      </c>
      <c r="U112" s="178"/>
      <c r="V112" s="54"/>
      <c r="W112" s="178">
        <f>IF(SUM(W101:X111)=0,"",SUM(W101:X111))</f>
      </c>
      <c r="X112" s="178"/>
      <c r="Y112" s="178">
        <f>IF(SUM(Y101:Z111)=0,"",SUM(Y101:Z111))</f>
      </c>
      <c r="Z112" s="178"/>
      <c r="AA112" s="178">
        <f>IF(SUM(AA101:AB111)=0,"",SUM(AA101:AB111))</f>
      </c>
      <c r="AB112" s="178"/>
      <c r="AC112" s="191">
        <f>IF(OR(AA112=0,AA112="",Y112=""),"",INT(Y112/AA112*1000+0.5)/10)</f>
      </c>
      <c r="AD112" s="191"/>
      <c r="AE112" s="180"/>
      <c r="AF112" s="180"/>
      <c r="AG112" s="178">
        <f>IF(SUM(AG101:AH111)=0,"",SUM(AG101:AH111))</f>
      </c>
      <c r="AH112" s="178"/>
      <c r="AI112" s="75"/>
      <c r="AJ112" s="75"/>
      <c r="AK112" s="91">
        <f t="shared" si="3"/>
        <v>0</v>
      </c>
      <c r="AL112" s="69">
        <f t="shared" si="4"/>
        <v>0</v>
      </c>
      <c r="AM112" s="73">
        <f t="shared" si="35"/>
        <v>0</v>
      </c>
      <c r="AN112" s="82"/>
      <c r="AO112" s="92">
        <f t="shared" si="5"/>
        <v>0</v>
      </c>
      <c r="AP112" s="93">
        <f t="shared" si="6"/>
        <v>0</v>
      </c>
      <c r="AQ112" s="94">
        <f t="shared" si="7"/>
        <v>0</v>
      </c>
      <c r="AR112" s="95">
        <f t="shared" si="8"/>
        <v>0</v>
      </c>
      <c r="AS112" s="96">
        <f t="shared" si="9"/>
        <v>0</v>
      </c>
      <c r="AT112" s="97">
        <f t="shared" si="10"/>
        <v>0</v>
      </c>
      <c r="AU112" s="69"/>
      <c r="AV112" s="91">
        <f t="shared" si="11"/>
        <v>0</v>
      </c>
      <c r="AW112" s="92">
        <f t="shared" si="12"/>
        <v>0</v>
      </c>
      <c r="AX112" s="96">
        <f t="shared" si="13"/>
        <v>0</v>
      </c>
      <c r="AY112" s="93">
        <f t="shared" si="14"/>
        <v>0</v>
      </c>
      <c r="AZ112" s="69">
        <f t="shared" si="15"/>
        <v>0</v>
      </c>
      <c r="BA112" s="69">
        <f t="shared" si="16"/>
        <v>0</v>
      </c>
      <c r="BB112" s="69">
        <f t="shared" si="17"/>
        <v>0</v>
      </c>
      <c r="BC112" s="92">
        <f t="shared" si="18"/>
        <v>0</v>
      </c>
      <c r="BD112" s="96">
        <f t="shared" si="19"/>
        <v>0</v>
      </c>
      <c r="BE112" s="93">
        <f t="shared" si="20"/>
        <v>0</v>
      </c>
      <c r="BF112" s="69">
        <f t="shared" si="21"/>
        <v>0</v>
      </c>
      <c r="BG112" s="69">
        <f t="shared" si="22"/>
        <v>0</v>
      </c>
      <c r="BH112" s="69">
        <f t="shared" si="23"/>
        <v>0</v>
      </c>
      <c r="BI112" s="92">
        <f t="shared" si="24"/>
        <v>0</v>
      </c>
      <c r="BJ112" s="96">
        <f t="shared" si="25"/>
        <v>0</v>
      </c>
      <c r="BK112" s="93">
        <f t="shared" si="26"/>
        <v>0</v>
      </c>
    </row>
    <row r="113" spans="2:63" ht="13.5" customHeight="1" thickBot="1" thickTop="1">
      <c r="B113" s="32"/>
      <c r="C113" s="192" t="s">
        <v>163</v>
      </c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87" t="s">
        <v>125</v>
      </c>
      <c r="R113" s="187"/>
      <c r="S113" s="193" t="s">
        <v>24</v>
      </c>
      <c r="T113" s="193"/>
      <c r="U113" s="193"/>
      <c r="V113" s="194" t="s">
        <v>126</v>
      </c>
      <c r="W113" s="194"/>
      <c r="X113" s="194"/>
      <c r="Y113" s="187" t="s">
        <v>2</v>
      </c>
      <c r="Z113" s="187"/>
      <c r="AA113" s="187" t="s">
        <v>26</v>
      </c>
      <c r="AB113" s="187"/>
      <c r="AC113" s="187" t="s">
        <v>127</v>
      </c>
      <c r="AD113" s="187"/>
      <c r="AE113" s="188" t="s">
        <v>128</v>
      </c>
      <c r="AF113" s="188"/>
      <c r="AG113" s="189" t="s">
        <v>129</v>
      </c>
      <c r="AH113" s="189"/>
      <c r="AI113" s="105"/>
      <c r="AJ113" s="78"/>
      <c r="AK113" s="91">
        <f t="shared" si="3"/>
        <v>0</v>
      </c>
      <c r="AL113" s="69">
        <f t="shared" si="4"/>
        <v>0</v>
      </c>
      <c r="AM113" s="73">
        <f t="shared" si="35"/>
        <v>0</v>
      </c>
      <c r="AN113" s="82"/>
      <c r="AO113" s="92">
        <f t="shared" si="5"/>
        <v>0</v>
      </c>
      <c r="AP113" s="93">
        <f t="shared" si="6"/>
        <v>0</v>
      </c>
      <c r="AQ113" s="94">
        <f t="shared" si="7"/>
        <v>0</v>
      </c>
      <c r="AR113" s="95">
        <f t="shared" si="8"/>
        <v>0</v>
      </c>
      <c r="AS113" s="96">
        <f t="shared" si="9"/>
        <v>0</v>
      </c>
      <c r="AT113" s="97">
        <f t="shared" si="10"/>
        <v>0</v>
      </c>
      <c r="AU113" s="69"/>
      <c r="AV113" s="91">
        <f t="shared" si="11"/>
        <v>0</v>
      </c>
      <c r="AW113" s="92">
        <f t="shared" si="12"/>
        <v>0</v>
      </c>
      <c r="AX113" s="96">
        <f t="shared" si="13"/>
        <v>0</v>
      </c>
      <c r="AY113" s="93">
        <f t="shared" si="14"/>
        <v>0</v>
      </c>
      <c r="AZ113" s="69">
        <f t="shared" si="15"/>
        <v>0</v>
      </c>
      <c r="BA113" s="69">
        <f t="shared" si="16"/>
        <v>0</v>
      </c>
      <c r="BB113" s="69">
        <f t="shared" si="17"/>
        <v>0</v>
      </c>
      <c r="BC113" s="92">
        <f t="shared" si="18"/>
        <v>0</v>
      </c>
      <c r="BD113" s="96">
        <f t="shared" si="19"/>
        <v>0</v>
      </c>
      <c r="BE113" s="93">
        <f t="shared" si="20"/>
        <v>0</v>
      </c>
      <c r="BF113" s="69">
        <f t="shared" si="21"/>
        <v>0</v>
      </c>
      <c r="BG113" s="69">
        <f t="shared" si="22"/>
        <v>0</v>
      </c>
      <c r="BH113" s="69">
        <f t="shared" si="23"/>
        <v>0</v>
      </c>
      <c r="BI113" s="92">
        <f t="shared" si="24"/>
        <v>0</v>
      </c>
      <c r="BJ113" s="96">
        <f t="shared" si="25"/>
        <v>0</v>
      </c>
      <c r="BK113" s="93">
        <f t="shared" si="26"/>
        <v>0</v>
      </c>
    </row>
    <row r="114" spans="2:63" ht="12" customHeight="1" thickBot="1" thickTop="1">
      <c r="B114" s="44" t="s">
        <v>132</v>
      </c>
      <c r="C114" s="190" t="s">
        <v>133</v>
      </c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 t="s">
        <v>134</v>
      </c>
      <c r="P114" s="190"/>
      <c r="Q114" s="185" t="s">
        <v>101</v>
      </c>
      <c r="R114" s="185"/>
      <c r="S114" s="52" t="s">
        <v>135</v>
      </c>
      <c r="T114" s="185" t="s">
        <v>101</v>
      </c>
      <c r="U114" s="185"/>
      <c r="V114" s="38" t="s">
        <v>135</v>
      </c>
      <c r="W114" s="185" t="s">
        <v>101</v>
      </c>
      <c r="X114" s="185"/>
      <c r="Y114" s="185" t="s">
        <v>101</v>
      </c>
      <c r="Z114" s="185"/>
      <c r="AA114" s="185" t="s">
        <v>101</v>
      </c>
      <c r="AB114" s="185"/>
      <c r="AC114" s="185" t="s">
        <v>90</v>
      </c>
      <c r="AD114" s="185"/>
      <c r="AE114" s="188"/>
      <c r="AF114" s="188"/>
      <c r="AG114" s="189"/>
      <c r="AH114" s="189"/>
      <c r="AI114" s="105"/>
      <c r="AJ114" s="78"/>
      <c r="AK114" s="91">
        <f t="shared" si="3"/>
        <v>0</v>
      </c>
      <c r="AL114" s="69">
        <f t="shared" si="4"/>
        <v>0</v>
      </c>
      <c r="AM114" s="73">
        <f t="shared" si="35"/>
        <v>0</v>
      </c>
      <c r="AN114" s="82"/>
      <c r="AO114" s="92">
        <f t="shared" si="5"/>
        <v>0</v>
      </c>
      <c r="AP114" s="93">
        <f t="shared" si="6"/>
        <v>0</v>
      </c>
      <c r="AQ114" s="94">
        <f t="shared" si="7"/>
        <v>0</v>
      </c>
      <c r="AR114" s="95">
        <f t="shared" si="8"/>
        <v>0</v>
      </c>
      <c r="AS114" s="96">
        <f t="shared" si="9"/>
        <v>0</v>
      </c>
      <c r="AT114" s="97">
        <f t="shared" si="10"/>
        <v>0</v>
      </c>
      <c r="AU114" s="69"/>
      <c r="AV114" s="91">
        <f t="shared" si="11"/>
        <v>0</v>
      </c>
      <c r="AW114" s="92">
        <f t="shared" si="12"/>
        <v>0</v>
      </c>
      <c r="AX114" s="96">
        <f t="shared" si="13"/>
        <v>0</v>
      </c>
      <c r="AY114" s="93">
        <f t="shared" si="14"/>
        <v>0</v>
      </c>
      <c r="AZ114" s="69">
        <f t="shared" si="15"/>
        <v>0</v>
      </c>
      <c r="BA114" s="69">
        <f t="shared" si="16"/>
        <v>0</v>
      </c>
      <c r="BB114" s="69">
        <f t="shared" si="17"/>
        <v>0</v>
      </c>
      <c r="BC114" s="92">
        <f t="shared" si="18"/>
        <v>0</v>
      </c>
      <c r="BD114" s="96">
        <f t="shared" si="19"/>
        <v>0</v>
      </c>
      <c r="BE114" s="93">
        <f t="shared" si="20"/>
        <v>0</v>
      </c>
      <c r="BF114" s="69">
        <f t="shared" si="21"/>
        <v>0</v>
      </c>
      <c r="BG114" s="69">
        <f t="shared" si="22"/>
        <v>0</v>
      </c>
      <c r="BH114" s="69">
        <f t="shared" si="23"/>
        <v>0</v>
      </c>
      <c r="BI114" s="92">
        <f t="shared" si="24"/>
        <v>0</v>
      </c>
      <c r="BJ114" s="96">
        <f t="shared" si="25"/>
        <v>0</v>
      </c>
      <c r="BK114" s="93">
        <f t="shared" si="26"/>
        <v>0</v>
      </c>
    </row>
    <row r="115" spans="2:63" ht="12" customHeight="1">
      <c r="B115" s="35" t="s">
        <v>87</v>
      </c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2"/>
      <c r="P115" s="182"/>
      <c r="Q115" s="182"/>
      <c r="R115" s="182"/>
      <c r="S115" s="15"/>
      <c r="T115" s="182"/>
      <c r="U115" s="182"/>
      <c r="V115" s="36"/>
      <c r="W115" s="182"/>
      <c r="X115" s="182"/>
      <c r="Y115" s="136">
        <f>IF(Q115+T115+W115=0,"",Q115+T115+W115)</f>
      </c>
      <c r="Z115" s="136"/>
      <c r="AA115" s="131">
        <f>IF(AG115=0,"",(AG115*30)-Y115)</f>
      </c>
      <c r="AB115" s="131"/>
      <c r="AC115" s="132">
        <f>IF(OR(AA115=0,Y115=""),"",INT(Y115/AA115*1000+0.5)/10)</f>
      </c>
      <c r="AD115" s="132"/>
      <c r="AE115" s="182"/>
      <c r="AF115" s="182"/>
      <c r="AG115" s="182"/>
      <c r="AH115" s="182"/>
      <c r="AI115" s="105"/>
      <c r="AJ115" s="78"/>
      <c r="AK115" s="91">
        <f t="shared" si="3"/>
        <v>0</v>
      </c>
      <c r="AL115" s="69">
        <f t="shared" si="4"/>
        <v>0</v>
      </c>
      <c r="AM115" s="73">
        <f t="shared" si="35"/>
        <v>0</v>
      </c>
      <c r="AN115" s="82"/>
      <c r="AO115" s="92">
        <f t="shared" si="5"/>
        <v>0</v>
      </c>
      <c r="AP115" s="93">
        <f t="shared" si="6"/>
        <v>0</v>
      </c>
      <c r="AQ115" s="94">
        <f t="shared" si="7"/>
        <v>0</v>
      </c>
      <c r="AR115" s="95">
        <f t="shared" si="8"/>
        <v>0</v>
      </c>
      <c r="AS115" s="96">
        <f t="shared" si="9"/>
        <v>0</v>
      </c>
      <c r="AT115" s="97">
        <f t="shared" si="10"/>
        <v>0</v>
      </c>
      <c r="AU115" s="69"/>
      <c r="AV115" s="91">
        <f t="shared" si="11"/>
        <v>0</v>
      </c>
      <c r="AW115" s="92">
        <f t="shared" si="12"/>
        <v>0</v>
      </c>
      <c r="AX115" s="96">
        <f t="shared" si="13"/>
        <v>0</v>
      </c>
      <c r="AY115" s="93">
        <f t="shared" si="14"/>
        <v>0</v>
      </c>
      <c r="AZ115" s="69">
        <f t="shared" si="15"/>
        <v>0</v>
      </c>
      <c r="BA115" s="69">
        <f t="shared" si="16"/>
        <v>0</v>
      </c>
      <c r="BB115" s="69">
        <f t="shared" si="17"/>
        <v>0</v>
      </c>
      <c r="BC115" s="92">
        <f t="shared" si="18"/>
        <v>0</v>
      </c>
      <c r="BD115" s="96">
        <f t="shared" si="19"/>
        <v>0</v>
      </c>
      <c r="BE115" s="93">
        <f t="shared" si="20"/>
        <v>0</v>
      </c>
      <c r="BF115" s="69">
        <f t="shared" si="21"/>
        <v>0</v>
      </c>
      <c r="BG115" s="69">
        <f t="shared" si="22"/>
        <v>0</v>
      </c>
      <c r="BH115" s="69">
        <f t="shared" si="23"/>
        <v>0</v>
      </c>
      <c r="BI115" s="92">
        <f t="shared" si="24"/>
        <v>0</v>
      </c>
      <c r="BJ115" s="96">
        <f t="shared" si="25"/>
        <v>0</v>
      </c>
      <c r="BK115" s="93">
        <f t="shared" si="26"/>
        <v>0</v>
      </c>
    </row>
    <row r="116" spans="2:63" ht="12" customHeight="1">
      <c r="B116" s="35" t="s">
        <v>102</v>
      </c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30"/>
      <c r="P116" s="130"/>
      <c r="Q116" s="130"/>
      <c r="R116" s="130"/>
      <c r="S116" s="16"/>
      <c r="T116" s="130"/>
      <c r="U116" s="130"/>
      <c r="V116" s="33"/>
      <c r="W116" s="130"/>
      <c r="X116" s="130"/>
      <c r="Y116" s="136">
        <f aca="true" t="shared" si="39" ref="Y116:Y125">IF(Q116+T116+W116=0,"",Q116+T116+W116)</f>
      </c>
      <c r="Z116" s="136"/>
      <c r="AA116" s="131">
        <f aca="true" t="shared" si="40" ref="AA116:AA125">IF(AG116=0,"",(AG116*30)-Y116)</f>
      </c>
      <c r="AB116" s="131"/>
      <c r="AC116" s="132">
        <f aca="true" t="shared" si="41" ref="AC116:AC125">IF(OR(AA116=0,Y116=""),"",INT(Y116/AA116*1000+0.5)/10)</f>
      </c>
      <c r="AD116" s="132"/>
      <c r="AE116" s="130"/>
      <c r="AF116" s="130"/>
      <c r="AG116" s="130"/>
      <c r="AH116" s="130"/>
      <c r="AI116" s="105"/>
      <c r="AJ116" s="78"/>
      <c r="AK116" s="91">
        <f t="shared" si="3"/>
        <v>0</v>
      </c>
      <c r="AL116" s="69">
        <f t="shared" si="4"/>
        <v>0</v>
      </c>
      <c r="AM116" s="73">
        <f t="shared" si="35"/>
        <v>0</v>
      </c>
      <c r="AN116" s="82"/>
      <c r="AO116" s="92">
        <f t="shared" si="5"/>
        <v>0</v>
      </c>
      <c r="AP116" s="93">
        <f t="shared" si="6"/>
        <v>0</v>
      </c>
      <c r="AQ116" s="94">
        <f t="shared" si="7"/>
        <v>0</v>
      </c>
      <c r="AR116" s="95">
        <f t="shared" si="8"/>
        <v>0</v>
      </c>
      <c r="AS116" s="96">
        <f t="shared" si="9"/>
        <v>0</v>
      </c>
      <c r="AT116" s="97">
        <f t="shared" si="10"/>
        <v>0</v>
      </c>
      <c r="AU116" s="69"/>
      <c r="AV116" s="91">
        <f t="shared" si="11"/>
        <v>0</v>
      </c>
      <c r="AW116" s="92">
        <f t="shared" si="12"/>
        <v>0</v>
      </c>
      <c r="AX116" s="96">
        <f t="shared" si="13"/>
        <v>0</v>
      </c>
      <c r="AY116" s="93">
        <f t="shared" si="14"/>
        <v>0</v>
      </c>
      <c r="AZ116" s="69">
        <f t="shared" si="15"/>
        <v>0</v>
      </c>
      <c r="BA116" s="69">
        <f t="shared" si="16"/>
        <v>0</v>
      </c>
      <c r="BB116" s="69">
        <f t="shared" si="17"/>
        <v>0</v>
      </c>
      <c r="BC116" s="92">
        <f t="shared" si="18"/>
        <v>0</v>
      </c>
      <c r="BD116" s="96">
        <f t="shared" si="19"/>
        <v>0</v>
      </c>
      <c r="BE116" s="93">
        <f t="shared" si="20"/>
        <v>0</v>
      </c>
      <c r="BF116" s="69">
        <f t="shared" si="21"/>
        <v>0</v>
      </c>
      <c r="BG116" s="69">
        <f t="shared" si="22"/>
        <v>0</v>
      </c>
      <c r="BH116" s="69">
        <f t="shared" si="23"/>
        <v>0</v>
      </c>
      <c r="BI116" s="92">
        <f t="shared" si="24"/>
        <v>0</v>
      </c>
      <c r="BJ116" s="96">
        <f t="shared" si="25"/>
        <v>0</v>
      </c>
      <c r="BK116" s="93">
        <f t="shared" si="26"/>
        <v>0</v>
      </c>
    </row>
    <row r="117" spans="2:63" ht="12" customHeight="1">
      <c r="B117" s="35" t="s">
        <v>115</v>
      </c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30"/>
      <c r="P117" s="130"/>
      <c r="Q117" s="130"/>
      <c r="R117" s="130"/>
      <c r="S117" s="16"/>
      <c r="T117" s="130"/>
      <c r="U117" s="130"/>
      <c r="V117" s="33"/>
      <c r="W117" s="130"/>
      <c r="X117" s="130"/>
      <c r="Y117" s="136">
        <f t="shared" si="39"/>
      </c>
      <c r="Z117" s="136"/>
      <c r="AA117" s="131">
        <f t="shared" si="40"/>
      </c>
      <c r="AB117" s="131"/>
      <c r="AC117" s="132">
        <f t="shared" si="41"/>
      </c>
      <c r="AD117" s="132"/>
      <c r="AE117" s="130"/>
      <c r="AF117" s="130"/>
      <c r="AG117" s="130"/>
      <c r="AH117" s="130"/>
      <c r="AI117" s="105"/>
      <c r="AJ117" s="78"/>
      <c r="AK117" s="91">
        <f t="shared" si="3"/>
        <v>0</v>
      </c>
      <c r="AL117" s="69">
        <f t="shared" si="4"/>
        <v>0</v>
      </c>
      <c r="AM117" s="73">
        <f t="shared" si="35"/>
        <v>0</v>
      </c>
      <c r="AN117" s="82"/>
      <c r="AO117" s="92">
        <f t="shared" si="5"/>
        <v>0</v>
      </c>
      <c r="AP117" s="93">
        <f t="shared" si="6"/>
        <v>0</v>
      </c>
      <c r="AQ117" s="94">
        <f t="shared" si="7"/>
        <v>0</v>
      </c>
      <c r="AR117" s="95">
        <f t="shared" si="8"/>
        <v>0</v>
      </c>
      <c r="AS117" s="96">
        <f t="shared" si="9"/>
        <v>0</v>
      </c>
      <c r="AT117" s="97">
        <f t="shared" si="10"/>
        <v>0</v>
      </c>
      <c r="AU117" s="69"/>
      <c r="AV117" s="91">
        <f t="shared" si="11"/>
        <v>0</v>
      </c>
      <c r="AW117" s="92">
        <f t="shared" si="12"/>
        <v>0</v>
      </c>
      <c r="AX117" s="96">
        <f t="shared" si="13"/>
        <v>0</v>
      </c>
      <c r="AY117" s="93">
        <f t="shared" si="14"/>
        <v>0</v>
      </c>
      <c r="AZ117" s="69">
        <f t="shared" si="15"/>
        <v>0</v>
      </c>
      <c r="BA117" s="69">
        <f t="shared" si="16"/>
        <v>0</v>
      </c>
      <c r="BB117" s="69">
        <f t="shared" si="17"/>
        <v>0</v>
      </c>
      <c r="BC117" s="92">
        <f t="shared" si="18"/>
        <v>0</v>
      </c>
      <c r="BD117" s="96">
        <f t="shared" si="19"/>
        <v>0</v>
      </c>
      <c r="BE117" s="93">
        <f t="shared" si="20"/>
        <v>0</v>
      </c>
      <c r="BF117" s="69">
        <f t="shared" si="21"/>
        <v>0</v>
      </c>
      <c r="BG117" s="69">
        <f t="shared" si="22"/>
        <v>0</v>
      </c>
      <c r="BH117" s="69">
        <f t="shared" si="23"/>
        <v>0</v>
      </c>
      <c r="BI117" s="92">
        <f t="shared" si="24"/>
        <v>0</v>
      </c>
      <c r="BJ117" s="96">
        <f t="shared" si="25"/>
        <v>0</v>
      </c>
      <c r="BK117" s="93">
        <f t="shared" si="26"/>
        <v>0</v>
      </c>
    </row>
    <row r="118" spans="2:63" ht="12" customHeight="1">
      <c r="B118" s="35" t="s">
        <v>120</v>
      </c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30"/>
      <c r="P118" s="130"/>
      <c r="Q118" s="130"/>
      <c r="R118" s="130"/>
      <c r="S118" s="16"/>
      <c r="T118" s="130"/>
      <c r="U118" s="130"/>
      <c r="V118" s="33"/>
      <c r="W118" s="130"/>
      <c r="X118" s="130"/>
      <c r="Y118" s="136">
        <f t="shared" si="39"/>
      </c>
      <c r="Z118" s="136"/>
      <c r="AA118" s="131">
        <f t="shared" si="40"/>
      </c>
      <c r="AB118" s="131"/>
      <c r="AC118" s="132">
        <f t="shared" si="41"/>
      </c>
      <c r="AD118" s="132"/>
      <c r="AE118" s="130"/>
      <c r="AF118" s="130"/>
      <c r="AG118" s="130"/>
      <c r="AH118" s="130"/>
      <c r="AI118" s="105"/>
      <c r="AJ118" s="78"/>
      <c r="AK118" s="91">
        <f t="shared" si="3"/>
        <v>0</v>
      </c>
      <c r="AL118" s="69">
        <f t="shared" si="4"/>
        <v>0</v>
      </c>
      <c r="AM118" s="73">
        <f t="shared" si="35"/>
        <v>0</v>
      </c>
      <c r="AN118" s="82"/>
      <c r="AO118" s="92">
        <f t="shared" si="5"/>
        <v>0</v>
      </c>
      <c r="AP118" s="93">
        <f t="shared" si="6"/>
        <v>0</v>
      </c>
      <c r="AQ118" s="94">
        <f t="shared" si="7"/>
        <v>0</v>
      </c>
      <c r="AR118" s="95">
        <f t="shared" si="8"/>
        <v>0</v>
      </c>
      <c r="AS118" s="96">
        <f t="shared" si="9"/>
        <v>0</v>
      </c>
      <c r="AT118" s="97">
        <f t="shared" si="10"/>
        <v>0</v>
      </c>
      <c r="AU118" s="69"/>
      <c r="AV118" s="91">
        <f t="shared" si="11"/>
        <v>0</v>
      </c>
      <c r="AW118" s="92">
        <f t="shared" si="12"/>
        <v>0</v>
      </c>
      <c r="AX118" s="96">
        <f t="shared" si="13"/>
        <v>0</v>
      </c>
      <c r="AY118" s="93">
        <f t="shared" si="14"/>
        <v>0</v>
      </c>
      <c r="AZ118" s="69">
        <f t="shared" si="15"/>
        <v>0</v>
      </c>
      <c r="BA118" s="69">
        <f t="shared" si="16"/>
        <v>0</v>
      </c>
      <c r="BB118" s="69">
        <f t="shared" si="17"/>
        <v>0</v>
      </c>
      <c r="BC118" s="92">
        <f t="shared" si="18"/>
        <v>0</v>
      </c>
      <c r="BD118" s="96">
        <f t="shared" si="19"/>
        <v>0</v>
      </c>
      <c r="BE118" s="93">
        <f t="shared" si="20"/>
        <v>0</v>
      </c>
      <c r="BF118" s="69">
        <f t="shared" si="21"/>
        <v>0</v>
      </c>
      <c r="BG118" s="69">
        <f t="shared" si="22"/>
        <v>0</v>
      </c>
      <c r="BH118" s="69">
        <f t="shared" si="23"/>
        <v>0</v>
      </c>
      <c r="BI118" s="92">
        <f t="shared" si="24"/>
        <v>0</v>
      </c>
      <c r="BJ118" s="96">
        <f t="shared" si="25"/>
        <v>0</v>
      </c>
      <c r="BK118" s="93">
        <f t="shared" si="26"/>
        <v>0</v>
      </c>
    </row>
    <row r="119" spans="2:63" ht="12" customHeight="1">
      <c r="B119" s="35" t="s">
        <v>152</v>
      </c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30"/>
      <c r="P119" s="130"/>
      <c r="Q119" s="130"/>
      <c r="R119" s="130"/>
      <c r="S119" s="16"/>
      <c r="T119" s="130"/>
      <c r="U119" s="130"/>
      <c r="V119" s="33"/>
      <c r="W119" s="130"/>
      <c r="X119" s="130"/>
      <c r="Y119" s="136">
        <f t="shared" si="39"/>
      </c>
      <c r="Z119" s="136"/>
      <c r="AA119" s="131">
        <f t="shared" si="40"/>
      </c>
      <c r="AB119" s="131"/>
      <c r="AC119" s="132">
        <f t="shared" si="41"/>
      </c>
      <c r="AD119" s="132"/>
      <c r="AE119" s="130"/>
      <c r="AF119" s="130"/>
      <c r="AG119" s="130"/>
      <c r="AH119" s="130"/>
      <c r="AI119" s="105"/>
      <c r="AJ119" s="78"/>
      <c r="AK119" s="91">
        <f t="shared" si="3"/>
        <v>0</v>
      </c>
      <c r="AL119" s="69">
        <f t="shared" si="4"/>
        <v>0</v>
      </c>
      <c r="AM119" s="73">
        <f t="shared" si="35"/>
        <v>0</v>
      </c>
      <c r="AN119" s="82"/>
      <c r="AO119" s="92">
        <f t="shared" si="5"/>
        <v>0</v>
      </c>
      <c r="AP119" s="93">
        <f t="shared" si="6"/>
        <v>0</v>
      </c>
      <c r="AQ119" s="94">
        <f t="shared" si="7"/>
        <v>0</v>
      </c>
      <c r="AR119" s="95">
        <f t="shared" si="8"/>
        <v>0</v>
      </c>
      <c r="AS119" s="96">
        <f t="shared" si="9"/>
        <v>0</v>
      </c>
      <c r="AT119" s="97">
        <f t="shared" si="10"/>
        <v>0</v>
      </c>
      <c r="AU119" s="69"/>
      <c r="AV119" s="91">
        <f t="shared" si="11"/>
        <v>0</v>
      </c>
      <c r="AW119" s="92">
        <f t="shared" si="12"/>
        <v>0</v>
      </c>
      <c r="AX119" s="96">
        <f t="shared" si="13"/>
        <v>0</v>
      </c>
      <c r="AY119" s="93">
        <f t="shared" si="14"/>
        <v>0</v>
      </c>
      <c r="AZ119" s="69">
        <f t="shared" si="15"/>
        <v>0</v>
      </c>
      <c r="BA119" s="69">
        <f t="shared" si="16"/>
        <v>0</v>
      </c>
      <c r="BB119" s="69">
        <f t="shared" si="17"/>
        <v>0</v>
      </c>
      <c r="BC119" s="92">
        <f t="shared" si="18"/>
        <v>0</v>
      </c>
      <c r="BD119" s="96">
        <f t="shared" si="19"/>
        <v>0</v>
      </c>
      <c r="BE119" s="93">
        <f t="shared" si="20"/>
        <v>0</v>
      </c>
      <c r="BF119" s="69">
        <f t="shared" si="21"/>
        <v>0</v>
      </c>
      <c r="BG119" s="69">
        <f t="shared" si="22"/>
        <v>0</v>
      </c>
      <c r="BH119" s="69">
        <f t="shared" si="23"/>
        <v>0</v>
      </c>
      <c r="BI119" s="92">
        <f t="shared" si="24"/>
        <v>0</v>
      </c>
      <c r="BJ119" s="96">
        <f t="shared" si="25"/>
        <v>0</v>
      </c>
      <c r="BK119" s="93">
        <f t="shared" si="26"/>
        <v>0</v>
      </c>
    </row>
    <row r="120" spans="2:63" ht="12" customHeight="1">
      <c r="B120" s="35" t="s">
        <v>153</v>
      </c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30"/>
      <c r="P120" s="130"/>
      <c r="Q120" s="130"/>
      <c r="R120" s="130"/>
      <c r="S120" s="16"/>
      <c r="T120" s="130"/>
      <c r="U120" s="130"/>
      <c r="V120" s="33"/>
      <c r="W120" s="183"/>
      <c r="X120" s="183"/>
      <c r="Y120" s="136">
        <f t="shared" si="39"/>
      </c>
      <c r="Z120" s="136"/>
      <c r="AA120" s="131">
        <f t="shared" si="40"/>
      </c>
      <c r="AB120" s="131"/>
      <c r="AC120" s="132">
        <f t="shared" si="41"/>
      </c>
      <c r="AD120" s="132"/>
      <c r="AE120" s="130"/>
      <c r="AF120" s="130"/>
      <c r="AG120" s="130"/>
      <c r="AH120" s="130"/>
      <c r="AI120" s="105"/>
      <c r="AJ120" s="78"/>
      <c r="AK120" s="91">
        <f t="shared" si="3"/>
        <v>0</v>
      </c>
      <c r="AL120" s="69">
        <f t="shared" si="4"/>
        <v>0</v>
      </c>
      <c r="AM120" s="73">
        <f t="shared" si="35"/>
        <v>0</v>
      </c>
      <c r="AN120" s="82"/>
      <c r="AO120" s="92">
        <f t="shared" si="5"/>
        <v>0</v>
      </c>
      <c r="AP120" s="93">
        <f t="shared" si="6"/>
        <v>0</v>
      </c>
      <c r="AQ120" s="94">
        <f t="shared" si="7"/>
        <v>0</v>
      </c>
      <c r="AR120" s="95">
        <f t="shared" si="8"/>
        <v>0</v>
      </c>
      <c r="AS120" s="96">
        <f t="shared" si="9"/>
        <v>0</v>
      </c>
      <c r="AT120" s="97">
        <f t="shared" si="10"/>
        <v>0</v>
      </c>
      <c r="AU120" s="69"/>
      <c r="AV120" s="91">
        <f t="shared" si="11"/>
        <v>0</v>
      </c>
      <c r="AW120" s="92">
        <f t="shared" si="12"/>
        <v>0</v>
      </c>
      <c r="AX120" s="96">
        <f t="shared" si="13"/>
        <v>0</v>
      </c>
      <c r="AY120" s="93">
        <f t="shared" si="14"/>
        <v>0</v>
      </c>
      <c r="AZ120" s="69">
        <f t="shared" si="15"/>
        <v>0</v>
      </c>
      <c r="BA120" s="69">
        <f t="shared" si="16"/>
        <v>0</v>
      </c>
      <c r="BB120" s="69">
        <f t="shared" si="17"/>
        <v>0</v>
      </c>
      <c r="BC120" s="92">
        <f t="shared" si="18"/>
        <v>0</v>
      </c>
      <c r="BD120" s="96">
        <f t="shared" si="19"/>
        <v>0</v>
      </c>
      <c r="BE120" s="93">
        <f t="shared" si="20"/>
        <v>0</v>
      </c>
      <c r="BF120" s="69">
        <f t="shared" si="21"/>
        <v>0</v>
      </c>
      <c r="BG120" s="69">
        <f t="shared" si="22"/>
        <v>0</v>
      </c>
      <c r="BH120" s="69">
        <f t="shared" si="23"/>
        <v>0</v>
      </c>
      <c r="BI120" s="92">
        <f t="shared" si="24"/>
        <v>0</v>
      </c>
      <c r="BJ120" s="96">
        <f t="shared" si="25"/>
        <v>0</v>
      </c>
      <c r="BK120" s="93">
        <f t="shared" si="26"/>
        <v>0</v>
      </c>
    </row>
    <row r="121" spans="2:63" ht="12" customHeight="1">
      <c r="B121" s="35" t="s">
        <v>154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30"/>
      <c r="P121" s="130"/>
      <c r="Q121" s="130"/>
      <c r="R121" s="130"/>
      <c r="S121" s="16"/>
      <c r="T121" s="130"/>
      <c r="U121" s="130"/>
      <c r="V121" s="33"/>
      <c r="W121" s="130"/>
      <c r="X121" s="130"/>
      <c r="Y121" s="136">
        <f t="shared" si="39"/>
      </c>
      <c r="Z121" s="136"/>
      <c r="AA121" s="131">
        <f t="shared" si="40"/>
      </c>
      <c r="AB121" s="131"/>
      <c r="AC121" s="132">
        <f t="shared" si="41"/>
      </c>
      <c r="AD121" s="132"/>
      <c r="AE121" s="130"/>
      <c r="AF121" s="130"/>
      <c r="AG121" s="130"/>
      <c r="AH121" s="130"/>
      <c r="AI121" s="105"/>
      <c r="AJ121" s="78"/>
      <c r="AK121" s="91">
        <f t="shared" si="3"/>
        <v>0</v>
      </c>
      <c r="AL121" s="69">
        <f t="shared" si="4"/>
        <v>0</v>
      </c>
      <c r="AM121" s="73">
        <f t="shared" si="35"/>
        <v>0</v>
      </c>
      <c r="AN121" s="82"/>
      <c r="AO121" s="92">
        <f t="shared" si="5"/>
        <v>0</v>
      </c>
      <c r="AP121" s="93">
        <f t="shared" si="6"/>
        <v>0</v>
      </c>
      <c r="AQ121" s="94">
        <f t="shared" si="7"/>
        <v>0</v>
      </c>
      <c r="AR121" s="95">
        <f t="shared" si="8"/>
        <v>0</v>
      </c>
      <c r="AS121" s="96">
        <f t="shared" si="9"/>
        <v>0</v>
      </c>
      <c r="AT121" s="97">
        <f t="shared" si="10"/>
        <v>0</v>
      </c>
      <c r="AU121" s="69"/>
      <c r="AV121" s="91">
        <f t="shared" si="11"/>
        <v>0</v>
      </c>
      <c r="AW121" s="92">
        <f t="shared" si="12"/>
        <v>0</v>
      </c>
      <c r="AX121" s="96">
        <f t="shared" si="13"/>
        <v>0</v>
      </c>
      <c r="AY121" s="93">
        <f t="shared" si="14"/>
        <v>0</v>
      </c>
      <c r="AZ121" s="69">
        <f t="shared" si="15"/>
        <v>0</v>
      </c>
      <c r="BA121" s="69">
        <f t="shared" si="16"/>
        <v>0</v>
      </c>
      <c r="BB121" s="69">
        <f t="shared" si="17"/>
        <v>0</v>
      </c>
      <c r="BC121" s="92">
        <f t="shared" si="18"/>
        <v>0</v>
      </c>
      <c r="BD121" s="96">
        <f t="shared" si="19"/>
        <v>0</v>
      </c>
      <c r="BE121" s="93">
        <f t="shared" si="20"/>
        <v>0</v>
      </c>
      <c r="BF121" s="69">
        <f t="shared" si="21"/>
        <v>0</v>
      </c>
      <c r="BG121" s="69">
        <f t="shared" si="22"/>
        <v>0</v>
      </c>
      <c r="BH121" s="69">
        <f t="shared" si="23"/>
        <v>0</v>
      </c>
      <c r="BI121" s="92">
        <f t="shared" si="24"/>
        <v>0</v>
      </c>
      <c r="BJ121" s="96">
        <f t="shared" si="25"/>
        <v>0</v>
      </c>
      <c r="BK121" s="93">
        <f t="shared" si="26"/>
        <v>0</v>
      </c>
    </row>
    <row r="122" spans="2:63" ht="12" customHeight="1">
      <c r="B122" s="35" t="s">
        <v>155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30"/>
      <c r="P122" s="130"/>
      <c r="Q122" s="130"/>
      <c r="R122" s="130"/>
      <c r="S122" s="16"/>
      <c r="T122" s="130"/>
      <c r="U122" s="130"/>
      <c r="V122" s="33"/>
      <c r="W122" s="183"/>
      <c r="X122" s="183"/>
      <c r="Y122" s="136">
        <f t="shared" si="39"/>
      </c>
      <c r="Z122" s="136"/>
      <c r="AA122" s="131">
        <f t="shared" si="40"/>
      </c>
      <c r="AB122" s="131"/>
      <c r="AC122" s="132">
        <f t="shared" si="41"/>
      </c>
      <c r="AD122" s="132"/>
      <c r="AE122" s="130"/>
      <c r="AF122" s="130"/>
      <c r="AG122" s="130"/>
      <c r="AH122" s="130"/>
      <c r="AI122" s="105"/>
      <c r="AJ122" s="78"/>
      <c r="AK122" s="91">
        <f t="shared" si="3"/>
        <v>0</v>
      </c>
      <c r="AL122" s="69">
        <f t="shared" si="4"/>
        <v>0</v>
      </c>
      <c r="AM122" s="73">
        <f t="shared" si="35"/>
        <v>0</v>
      </c>
      <c r="AN122" s="82"/>
      <c r="AO122" s="92">
        <f t="shared" si="5"/>
        <v>0</v>
      </c>
      <c r="AP122" s="93">
        <f t="shared" si="6"/>
        <v>0</v>
      </c>
      <c r="AQ122" s="94">
        <f t="shared" si="7"/>
        <v>0</v>
      </c>
      <c r="AR122" s="95">
        <f t="shared" si="8"/>
        <v>0</v>
      </c>
      <c r="AS122" s="96">
        <f t="shared" si="9"/>
        <v>0</v>
      </c>
      <c r="AT122" s="97">
        <f t="shared" si="10"/>
        <v>0</v>
      </c>
      <c r="AU122" s="69"/>
      <c r="AV122" s="91">
        <f t="shared" si="11"/>
        <v>0</v>
      </c>
      <c r="AW122" s="92">
        <f t="shared" si="12"/>
        <v>0</v>
      </c>
      <c r="AX122" s="96">
        <f t="shared" si="13"/>
        <v>0</v>
      </c>
      <c r="AY122" s="93">
        <f t="shared" si="14"/>
        <v>0</v>
      </c>
      <c r="AZ122" s="69">
        <f t="shared" si="15"/>
        <v>0</v>
      </c>
      <c r="BA122" s="69">
        <f t="shared" si="16"/>
        <v>0</v>
      </c>
      <c r="BB122" s="69">
        <f t="shared" si="17"/>
        <v>0</v>
      </c>
      <c r="BC122" s="92">
        <f t="shared" si="18"/>
        <v>0</v>
      </c>
      <c r="BD122" s="96">
        <f t="shared" si="19"/>
        <v>0</v>
      </c>
      <c r="BE122" s="93">
        <f t="shared" si="20"/>
        <v>0</v>
      </c>
      <c r="BF122" s="69">
        <f t="shared" si="21"/>
        <v>0</v>
      </c>
      <c r="BG122" s="69">
        <f t="shared" si="22"/>
        <v>0</v>
      </c>
      <c r="BH122" s="69">
        <f t="shared" si="23"/>
        <v>0</v>
      </c>
      <c r="BI122" s="92">
        <f t="shared" si="24"/>
        <v>0</v>
      </c>
      <c r="BJ122" s="96">
        <f t="shared" si="25"/>
        <v>0</v>
      </c>
      <c r="BK122" s="93">
        <f t="shared" si="26"/>
        <v>0</v>
      </c>
    </row>
    <row r="123" spans="2:63" ht="12" customHeight="1">
      <c r="B123" s="35" t="s">
        <v>156</v>
      </c>
      <c r="C123" s="133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5"/>
      <c r="O123" s="130"/>
      <c r="P123" s="130"/>
      <c r="Q123" s="130"/>
      <c r="R123" s="130"/>
      <c r="S123" s="16"/>
      <c r="T123" s="130"/>
      <c r="U123" s="130"/>
      <c r="V123" s="33"/>
      <c r="W123" s="130"/>
      <c r="X123" s="130"/>
      <c r="Y123" s="136">
        <f t="shared" si="39"/>
      </c>
      <c r="Z123" s="136"/>
      <c r="AA123" s="131">
        <f t="shared" si="40"/>
      </c>
      <c r="AB123" s="131"/>
      <c r="AC123" s="132">
        <f t="shared" si="41"/>
      </c>
      <c r="AD123" s="132"/>
      <c r="AE123" s="130"/>
      <c r="AF123" s="130"/>
      <c r="AG123" s="130"/>
      <c r="AH123" s="130"/>
      <c r="AI123" s="105"/>
      <c r="AJ123" s="78"/>
      <c r="AK123" s="91">
        <f t="shared" si="3"/>
        <v>0</v>
      </c>
      <c r="AL123" s="69">
        <f t="shared" si="4"/>
        <v>0</v>
      </c>
      <c r="AM123" s="73">
        <f t="shared" si="35"/>
        <v>0</v>
      </c>
      <c r="AN123" s="82"/>
      <c r="AO123" s="92">
        <f t="shared" si="5"/>
        <v>0</v>
      </c>
      <c r="AP123" s="93">
        <f t="shared" si="6"/>
        <v>0</v>
      </c>
      <c r="AQ123" s="94">
        <f t="shared" si="7"/>
        <v>0</v>
      </c>
      <c r="AR123" s="95">
        <f t="shared" si="8"/>
        <v>0</v>
      </c>
      <c r="AS123" s="96">
        <f t="shared" si="9"/>
        <v>0</v>
      </c>
      <c r="AT123" s="97">
        <f t="shared" si="10"/>
        <v>0</v>
      </c>
      <c r="AU123" s="69"/>
      <c r="AV123" s="91">
        <f t="shared" si="11"/>
        <v>0</v>
      </c>
      <c r="AW123" s="92">
        <f t="shared" si="12"/>
        <v>0</v>
      </c>
      <c r="AX123" s="96">
        <f t="shared" si="13"/>
        <v>0</v>
      </c>
      <c r="AY123" s="93">
        <f t="shared" si="14"/>
        <v>0</v>
      </c>
      <c r="AZ123" s="69">
        <f t="shared" si="15"/>
        <v>0</v>
      </c>
      <c r="BA123" s="69">
        <f t="shared" si="16"/>
        <v>0</v>
      </c>
      <c r="BB123" s="69">
        <f t="shared" si="17"/>
        <v>0</v>
      </c>
      <c r="BC123" s="92">
        <f t="shared" si="18"/>
        <v>0</v>
      </c>
      <c r="BD123" s="96">
        <f t="shared" si="19"/>
        <v>0</v>
      </c>
      <c r="BE123" s="93">
        <f t="shared" si="20"/>
        <v>0</v>
      </c>
      <c r="BF123" s="69">
        <f t="shared" si="21"/>
        <v>0</v>
      </c>
      <c r="BG123" s="69">
        <f t="shared" si="22"/>
        <v>0</v>
      </c>
      <c r="BH123" s="69">
        <f t="shared" si="23"/>
        <v>0</v>
      </c>
      <c r="BI123" s="92">
        <f t="shared" si="24"/>
        <v>0</v>
      </c>
      <c r="BJ123" s="96">
        <f t="shared" si="25"/>
        <v>0</v>
      </c>
      <c r="BK123" s="93">
        <f t="shared" si="26"/>
        <v>0</v>
      </c>
    </row>
    <row r="124" spans="2:63" ht="12" customHeight="1">
      <c r="B124" s="35" t="s">
        <v>157</v>
      </c>
      <c r="C124" s="133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5"/>
      <c r="O124" s="130"/>
      <c r="P124" s="130"/>
      <c r="Q124" s="130"/>
      <c r="R124" s="130"/>
      <c r="S124" s="16"/>
      <c r="T124" s="130"/>
      <c r="U124" s="130"/>
      <c r="V124" s="33"/>
      <c r="W124" s="130"/>
      <c r="X124" s="130"/>
      <c r="Y124" s="136">
        <f t="shared" si="39"/>
      </c>
      <c r="Z124" s="136"/>
      <c r="AA124" s="131">
        <f t="shared" si="40"/>
      </c>
      <c r="AB124" s="131"/>
      <c r="AC124" s="132">
        <f t="shared" si="41"/>
      </c>
      <c r="AD124" s="132"/>
      <c r="AE124" s="130"/>
      <c r="AF124" s="130"/>
      <c r="AG124" s="130"/>
      <c r="AH124" s="130"/>
      <c r="AI124" s="105"/>
      <c r="AJ124" s="78"/>
      <c r="AK124" s="91">
        <f aca="true" t="shared" si="42" ref="AK124:AK168">IF(AE124="и",1,0)</f>
        <v>0</v>
      </c>
      <c r="AL124" s="69">
        <f aca="true" t="shared" si="43" ref="AL124:AL168">IF(AE124="то",1,0)</f>
        <v>0</v>
      </c>
      <c r="AM124" s="73">
        <f t="shared" si="35"/>
        <v>0</v>
      </c>
      <c r="AN124" s="82"/>
      <c r="AO124" s="92">
        <f aca="true" t="shared" si="44" ref="AO124:AO168">IF(O124="з",1,0)</f>
        <v>0</v>
      </c>
      <c r="AP124" s="93">
        <f aca="true" t="shared" si="45" ref="AP124:AP168">IF(O124="з",Y124,0)</f>
        <v>0</v>
      </c>
      <c r="AQ124" s="94">
        <f aca="true" t="shared" si="46" ref="AQ124:AQ168">IF(O124="и",1,0)</f>
        <v>0</v>
      </c>
      <c r="AR124" s="95">
        <f aca="true" t="shared" si="47" ref="AR124:AR168">IF(O124="и",Y124,0)</f>
        <v>0</v>
      </c>
      <c r="AS124" s="96">
        <f aca="true" t="shared" si="48" ref="AS124:AS168">IF(O124="ф",1,0)</f>
        <v>0</v>
      </c>
      <c r="AT124" s="97">
        <f aca="true" t="shared" si="49" ref="AT124:AT168">IF(O124="ф",Y124,0)</f>
        <v>0</v>
      </c>
      <c r="AU124" s="69"/>
      <c r="AV124" s="91">
        <f aca="true" t="shared" si="50" ref="AV124:AV168">IF(S124="ф",T124,0)</f>
        <v>0</v>
      </c>
      <c r="AW124" s="92">
        <f aca="true" t="shared" si="51" ref="AW124:AW168">IF(OR(S124="кп",V124="кп"),1,0)</f>
        <v>0</v>
      </c>
      <c r="AX124" s="96">
        <f aca="true" t="shared" si="52" ref="AX124:AX168">IF(OR(S124="кп",V124="кп"),T124,0)</f>
        <v>0</v>
      </c>
      <c r="AY124" s="93">
        <f aca="true" t="shared" si="53" ref="AY124:AY168">IF(OR(S124="кп",V124="кп"),W124,0)</f>
        <v>0</v>
      </c>
      <c r="AZ124" s="69">
        <f aca="true" t="shared" si="54" ref="AZ124:AZ168">IF(OR(S124="кр",V124="кр"),1,0)</f>
        <v>0</v>
      </c>
      <c r="BA124" s="69">
        <f aca="true" t="shared" si="55" ref="BA124:BA168">IF(OR(S124="кр",V124="кр"),T124,0)</f>
        <v>0</v>
      </c>
      <c r="BB124" s="69">
        <f aca="true" t="shared" si="56" ref="BB124:BB168">IF(OR(S124="кр",V124="кр"),W124,0)</f>
        <v>0</v>
      </c>
      <c r="BC124" s="92">
        <f aca="true" t="shared" si="57" ref="BC124:BC168">IF(OR(S124="у",V124="у"),1,0)</f>
        <v>0</v>
      </c>
      <c r="BD124" s="96">
        <f aca="true" t="shared" si="58" ref="BD124:BD168">IF(OR(S124="у",V124="у"),T124,0)</f>
        <v>0</v>
      </c>
      <c r="BE124" s="93">
        <f aca="true" t="shared" si="59" ref="BE124:BE168">IF(OR(S124="у",V124="у"),W124,0)</f>
        <v>0</v>
      </c>
      <c r="BF124" s="69">
        <f aca="true" t="shared" si="60" ref="BF124:BF168">IF(OR(S124="уп",V124="уп"),1,0)</f>
        <v>0</v>
      </c>
      <c r="BG124" s="69">
        <f aca="true" t="shared" si="61" ref="BG124:BG168">IF(OR(S124="уп",V124="уп"),T124,0)</f>
        <v>0</v>
      </c>
      <c r="BH124" s="69">
        <f aca="true" t="shared" si="62" ref="BH124:BH168">IF(OR(S124="уп",V124="уп"),W124,0)</f>
        <v>0</v>
      </c>
      <c r="BI124" s="92">
        <f aca="true" t="shared" si="63" ref="BI124:BI168">IF(OR(S124="сп",V124="сп"),1,0)</f>
        <v>0</v>
      </c>
      <c r="BJ124" s="96">
        <f aca="true" t="shared" si="64" ref="BJ124:BJ168">IF(OR(S124="сп",V124="сп"),T124,0)</f>
        <v>0</v>
      </c>
      <c r="BK124" s="93">
        <f aca="true" t="shared" si="65" ref="BK124:BK168">IF(OR(S124="сп",V124="сп"),W124,0)</f>
        <v>0</v>
      </c>
    </row>
    <row r="125" spans="2:63" ht="12" customHeight="1" thickBot="1">
      <c r="B125" s="35" t="s">
        <v>158</v>
      </c>
      <c r="C125" s="143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5"/>
      <c r="O125" s="137"/>
      <c r="P125" s="138"/>
      <c r="Q125" s="137"/>
      <c r="R125" s="138"/>
      <c r="S125" s="16"/>
      <c r="T125" s="137"/>
      <c r="U125" s="138"/>
      <c r="V125" s="33"/>
      <c r="W125" s="137"/>
      <c r="X125" s="138"/>
      <c r="Y125" s="136">
        <f t="shared" si="39"/>
      </c>
      <c r="Z125" s="136"/>
      <c r="AA125" s="131">
        <f t="shared" si="40"/>
      </c>
      <c r="AB125" s="131"/>
      <c r="AC125" s="132">
        <f t="shared" si="41"/>
      </c>
      <c r="AD125" s="132"/>
      <c r="AE125" s="137"/>
      <c r="AF125" s="138"/>
      <c r="AG125" s="137"/>
      <c r="AH125" s="138"/>
      <c r="AI125" s="105"/>
      <c r="AJ125" s="78"/>
      <c r="AK125" s="91">
        <f t="shared" si="42"/>
        <v>0</v>
      </c>
      <c r="AL125" s="69">
        <f t="shared" si="43"/>
        <v>0</v>
      </c>
      <c r="AM125" s="73">
        <f t="shared" si="35"/>
        <v>0</v>
      </c>
      <c r="AN125" s="82"/>
      <c r="AO125" s="92">
        <f t="shared" si="44"/>
        <v>0</v>
      </c>
      <c r="AP125" s="93">
        <f t="shared" si="45"/>
        <v>0</v>
      </c>
      <c r="AQ125" s="94">
        <f t="shared" si="46"/>
        <v>0</v>
      </c>
      <c r="AR125" s="95">
        <f t="shared" si="47"/>
        <v>0</v>
      </c>
      <c r="AS125" s="96">
        <f t="shared" si="48"/>
        <v>0</v>
      </c>
      <c r="AT125" s="97">
        <f t="shared" si="49"/>
        <v>0</v>
      </c>
      <c r="AU125" s="69"/>
      <c r="AV125" s="91">
        <f t="shared" si="50"/>
        <v>0</v>
      </c>
      <c r="AW125" s="92">
        <f t="shared" si="51"/>
        <v>0</v>
      </c>
      <c r="AX125" s="96">
        <f t="shared" si="52"/>
        <v>0</v>
      </c>
      <c r="AY125" s="93">
        <f t="shared" si="53"/>
        <v>0</v>
      </c>
      <c r="AZ125" s="69">
        <f t="shared" si="54"/>
        <v>0</v>
      </c>
      <c r="BA125" s="69">
        <f t="shared" si="55"/>
        <v>0</v>
      </c>
      <c r="BB125" s="69">
        <f t="shared" si="56"/>
        <v>0</v>
      </c>
      <c r="BC125" s="92">
        <f t="shared" si="57"/>
        <v>0</v>
      </c>
      <c r="BD125" s="96">
        <f t="shared" si="58"/>
        <v>0</v>
      </c>
      <c r="BE125" s="93">
        <f t="shared" si="59"/>
        <v>0</v>
      </c>
      <c r="BF125" s="69">
        <f t="shared" si="60"/>
        <v>0</v>
      </c>
      <c r="BG125" s="69">
        <f t="shared" si="61"/>
        <v>0</v>
      </c>
      <c r="BH125" s="69">
        <f t="shared" si="62"/>
        <v>0</v>
      </c>
      <c r="BI125" s="92">
        <f t="shared" si="63"/>
        <v>0</v>
      </c>
      <c r="BJ125" s="96">
        <f t="shared" si="64"/>
        <v>0</v>
      </c>
      <c r="BK125" s="93">
        <f t="shared" si="65"/>
        <v>0</v>
      </c>
    </row>
    <row r="126" spans="2:63" s="63" customFormat="1" ht="13.5" thickBot="1">
      <c r="B126" s="195" t="s">
        <v>159</v>
      </c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76"/>
      <c r="P126" s="176"/>
      <c r="Q126" s="177">
        <f>IF(SUM(Q115:R125)=0,"",SUM(Q115:R125))</f>
      </c>
      <c r="R126" s="177"/>
      <c r="S126" s="54"/>
      <c r="T126" s="177">
        <f>IF(SUM(T115:U125)=0,"",SUM(T115:U125))</f>
      </c>
      <c r="U126" s="177"/>
      <c r="V126" s="54"/>
      <c r="W126" s="178">
        <f>IF(SUM(W115:X125)=0,"",SUM(W115:X125))</f>
      </c>
      <c r="X126" s="178"/>
      <c r="Y126" s="178">
        <f>IF(SUM(Y115:Z125)=0,"",SUM(Y115:Z125))</f>
      </c>
      <c r="Z126" s="178"/>
      <c r="AA126" s="178">
        <f>IF(SUM(AA115:AB125)=0,"",SUM(AA115:AB125))</f>
      </c>
      <c r="AB126" s="178"/>
      <c r="AC126" s="191">
        <f>IF(OR(AA126=0,AA126="",Y126=""),"",INT(Y126/AA126*1000+0.5)/10)</f>
      </c>
      <c r="AD126" s="191"/>
      <c r="AE126" s="180"/>
      <c r="AF126" s="180"/>
      <c r="AG126" s="178">
        <f>IF(SUM(AG115:AH125)=0,"",SUM(AG115:AH125))</f>
      </c>
      <c r="AH126" s="178"/>
      <c r="AK126" s="91">
        <f t="shared" si="42"/>
        <v>0</v>
      </c>
      <c r="AL126" s="69">
        <f t="shared" si="43"/>
        <v>0</v>
      </c>
      <c r="AM126" s="73">
        <f t="shared" si="35"/>
        <v>0</v>
      </c>
      <c r="AN126" s="82"/>
      <c r="AO126" s="92">
        <f t="shared" si="44"/>
        <v>0</v>
      </c>
      <c r="AP126" s="93">
        <f t="shared" si="45"/>
        <v>0</v>
      </c>
      <c r="AQ126" s="94">
        <f t="shared" si="46"/>
        <v>0</v>
      </c>
      <c r="AR126" s="95">
        <f t="shared" si="47"/>
        <v>0</v>
      </c>
      <c r="AS126" s="96">
        <f t="shared" si="48"/>
        <v>0</v>
      </c>
      <c r="AT126" s="97">
        <f t="shared" si="49"/>
        <v>0</v>
      </c>
      <c r="AU126" s="69"/>
      <c r="AV126" s="91">
        <f t="shared" si="50"/>
        <v>0</v>
      </c>
      <c r="AW126" s="92">
        <f t="shared" si="51"/>
        <v>0</v>
      </c>
      <c r="AX126" s="96">
        <f t="shared" si="52"/>
        <v>0</v>
      </c>
      <c r="AY126" s="93">
        <f t="shared" si="53"/>
        <v>0</v>
      </c>
      <c r="AZ126" s="69">
        <f t="shared" si="54"/>
        <v>0</v>
      </c>
      <c r="BA126" s="69">
        <f t="shared" si="55"/>
        <v>0</v>
      </c>
      <c r="BB126" s="69">
        <f t="shared" si="56"/>
        <v>0</v>
      </c>
      <c r="BC126" s="92">
        <f t="shared" si="57"/>
        <v>0</v>
      </c>
      <c r="BD126" s="96">
        <f t="shared" si="58"/>
        <v>0</v>
      </c>
      <c r="BE126" s="93">
        <f t="shared" si="59"/>
        <v>0</v>
      </c>
      <c r="BF126" s="69">
        <f t="shared" si="60"/>
        <v>0</v>
      </c>
      <c r="BG126" s="69">
        <f t="shared" si="61"/>
        <v>0</v>
      </c>
      <c r="BH126" s="69">
        <f t="shared" si="62"/>
        <v>0</v>
      </c>
      <c r="BI126" s="92">
        <f t="shared" si="63"/>
        <v>0</v>
      </c>
      <c r="BJ126" s="96">
        <f t="shared" si="64"/>
        <v>0</v>
      </c>
      <c r="BK126" s="93">
        <f t="shared" si="65"/>
        <v>0</v>
      </c>
    </row>
    <row r="127" spans="2:63" s="63" customFormat="1" ht="13.5" customHeight="1" thickBot="1" thickTop="1">
      <c r="B127" s="32"/>
      <c r="C127" s="192" t="s">
        <v>164</v>
      </c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87" t="s">
        <v>125</v>
      </c>
      <c r="R127" s="187"/>
      <c r="S127" s="193" t="s">
        <v>24</v>
      </c>
      <c r="T127" s="193"/>
      <c r="U127" s="193"/>
      <c r="V127" s="194" t="s">
        <v>126</v>
      </c>
      <c r="W127" s="194"/>
      <c r="X127" s="194"/>
      <c r="Y127" s="187" t="s">
        <v>2</v>
      </c>
      <c r="Z127" s="187"/>
      <c r="AA127" s="187" t="s">
        <v>26</v>
      </c>
      <c r="AB127" s="187"/>
      <c r="AC127" s="187" t="s">
        <v>127</v>
      </c>
      <c r="AD127" s="187"/>
      <c r="AE127" s="188" t="s">
        <v>128</v>
      </c>
      <c r="AF127" s="188"/>
      <c r="AG127" s="189" t="s">
        <v>129</v>
      </c>
      <c r="AH127" s="189"/>
      <c r="AK127" s="91">
        <f t="shared" si="42"/>
        <v>0</v>
      </c>
      <c r="AL127" s="69">
        <f t="shared" si="43"/>
        <v>0</v>
      </c>
      <c r="AM127" s="73">
        <f t="shared" si="35"/>
        <v>0</v>
      </c>
      <c r="AN127" s="82"/>
      <c r="AO127" s="92">
        <f t="shared" si="44"/>
        <v>0</v>
      </c>
      <c r="AP127" s="93">
        <f t="shared" si="45"/>
        <v>0</v>
      </c>
      <c r="AQ127" s="94">
        <f t="shared" si="46"/>
        <v>0</v>
      </c>
      <c r="AR127" s="95">
        <f t="shared" si="47"/>
        <v>0</v>
      </c>
      <c r="AS127" s="96">
        <f t="shared" si="48"/>
        <v>0</v>
      </c>
      <c r="AT127" s="97">
        <f t="shared" si="49"/>
        <v>0</v>
      </c>
      <c r="AU127" s="69"/>
      <c r="AV127" s="91">
        <f t="shared" si="50"/>
        <v>0</v>
      </c>
      <c r="AW127" s="92">
        <f t="shared" si="51"/>
        <v>0</v>
      </c>
      <c r="AX127" s="96">
        <f t="shared" si="52"/>
        <v>0</v>
      </c>
      <c r="AY127" s="93">
        <f t="shared" si="53"/>
        <v>0</v>
      </c>
      <c r="AZ127" s="69">
        <f t="shared" si="54"/>
        <v>0</v>
      </c>
      <c r="BA127" s="69">
        <f t="shared" si="55"/>
        <v>0</v>
      </c>
      <c r="BB127" s="69">
        <f t="shared" si="56"/>
        <v>0</v>
      </c>
      <c r="BC127" s="92">
        <f t="shared" si="57"/>
        <v>0</v>
      </c>
      <c r="BD127" s="96">
        <f t="shared" si="58"/>
        <v>0</v>
      </c>
      <c r="BE127" s="93">
        <f t="shared" si="59"/>
        <v>0</v>
      </c>
      <c r="BF127" s="69">
        <f t="shared" si="60"/>
        <v>0</v>
      </c>
      <c r="BG127" s="69">
        <f t="shared" si="61"/>
        <v>0</v>
      </c>
      <c r="BH127" s="69">
        <f t="shared" si="62"/>
        <v>0</v>
      </c>
      <c r="BI127" s="92">
        <f t="shared" si="63"/>
        <v>0</v>
      </c>
      <c r="BJ127" s="96">
        <f t="shared" si="64"/>
        <v>0</v>
      </c>
      <c r="BK127" s="93">
        <f t="shared" si="65"/>
        <v>0</v>
      </c>
    </row>
    <row r="128" spans="2:63" s="63" customFormat="1" ht="14.25" thickBot="1" thickTop="1">
      <c r="B128" s="44" t="s">
        <v>132</v>
      </c>
      <c r="C128" s="190" t="s">
        <v>133</v>
      </c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 t="s">
        <v>134</v>
      </c>
      <c r="P128" s="190"/>
      <c r="Q128" s="185" t="s">
        <v>101</v>
      </c>
      <c r="R128" s="185"/>
      <c r="S128" s="52" t="s">
        <v>135</v>
      </c>
      <c r="T128" s="185" t="s">
        <v>101</v>
      </c>
      <c r="U128" s="185"/>
      <c r="V128" s="38" t="s">
        <v>135</v>
      </c>
      <c r="W128" s="185" t="s">
        <v>101</v>
      </c>
      <c r="X128" s="185"/>
      <c r="Y128" s="185" t="s">
        <v>101</v>
      </c>
      <c r="Z128" s="185"/>
      <c r="AA128" s="185" t="s">
        <v>101</v>
      </c>
      <c r="AB128" s="185"/>
      <c r="AC128" s="185" t="s">
        <v>90</v>
      </c>
      <c r="AD128" s="185"/>
      <c r="AE128" s="188"/>
      <c r="AF128" s="188"/>
      <c r="AG128" s="189"/>
      <c r="AH128" s="189"/>
      <c r="AK128" s="91">
        <f t="shared" si="42"/>
        <v>0</v>
      </c>
      <c r="AL128" s="69">
        <f t="shared" si="43"/>
        <v>0</v>
      </c>
      <c r="AM128" s="73">
        <f t="shared" si="35"/>
        <v>0</v>
      </c>
      <c r="AN128" s="82"/>
      <c r="AO128" s="92">
        <f t="shared" si="44"/>
        <v>0</v>
      </c>
      <c r="AP128" s="93">
        <f t="shared" si="45"/>
        <v>0</v>
      </c>
      <c r="AQ128" s="94">
        <f t="shared" si="46"/>
        <v>0</v>
      </c>
      <c r="AR128" s="95">
        <f t="shared" si="47"/>
        <v>0</v>
      </c>
      <c r="AS128" s="96">
        <f t="shared" si="48"/>
        <v>0</v>
      </c>
      <c r="AT128" s="97">
        <f t="shared" si="49"/>
        <v>0</v>
      </c>
      <c r="AU128" s="69"/>
      <c r="AV128" s="91">
        <f t="shared" si="50"/>
        <v>0</v>
      </c>
      <c r="AW128" s="92">
        <f t="shared" si="51"/>
        <v>0</v>
      </c>
      <c r="AX128" s="96">
        <f t="shared" si="52"/>
        <v>0</v>
      </c>
      <c r="AY128" s="93">
        <f t="shared" si="53"/>
        <v>0</v>
      </c>
      <c r="AZ128" s="69">
        <f t="shared" si="54"/>
        <v>0</v>
      </c>
      <c r="BA128" s="69">
        <f t="shared" si="55"/>
        <v>0</v>
      </c>
      <c r="BB128" s="69">
        <f t="shared" si="56"/>
        <v>0</v>
      </c>
      <c r="BC128" s="92">
        <f t="shared" si="57"/>
        <v>0</v>
      </c>
      <c r="BD128" s="96">
        <f t="shared" si="58"/>
        <v>0</v>
      </c>
      <c r="BE128" s="93">
        <f t="shared" si="59"/>
        <v>0</v>
      </c>
      <c r="BF128" s="69">
        <f t="shared" si="60"/>
        <v>0</v>
      </c>
      <c r="BG128" s="69">
        <f t="shared" si="61"/>
        <v>0</v>
      </c>
      <c r="BH128" s="69">
        <f t="shared" si="62"/>
        <v>0</v>
      </c>
      <c r="BI128" s="92">
        <f t="shared" si="63"/>
        <v>0</v>
      </c>
      <c r="BJ128" s="96">
        <f t="shared" si="64"/>
        <v>0</v>
      </c>
      <c r="BK128" s="93">
        <f t="shared" si="65"/>
        <v>0</v>
      </c>
    </row>
    <row r="129" spans="2:63" s="63" customFormat="1" ht="12.75" customHeight="1">
      <c r="B129" s="35" t="s">
        <v>87</v>
      </c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2"/>
      <c r="P129" s="182"/>
      <c r="Q129" s="182"/>
      <c r="R129" s="182"/>
      <c r="S129" s="15"/>
      <c r="T129" s="182"/>
      <c r="U129" s="182"/>
      <c r="V129" s="36"/>
      <c r="W129" s="182"/>
      <c r="X129" s="182"/>
      <c r="Y129" s="202">
        <f>IF(Q129+T129+W129=0,"",Q129+T129+W129)</f>
      </c>
      <c r="Z129" s="203"/>
      <c r="AA129" s="131">
        <f>IF(AG129=0,"",(AG129*30)-Y129)</f>
      </c>
      <c r="AB129" s="131"/>
      <c r="AC129" s="132">
        <f>IF(OR(AA129=0,Y129=""),"",INT(Y129/AA129*1000+0.5)/10)</f>
      </c>
      <c r="AD129" s="132"/>
      <c r="AE129" s="182"/>
      <c r="AF129" s="182"/>
      <c r="AG129" s="182"/>
      <c r="AH129" s="182"/>
      <c r="AK129" s="91">
        <f t="shared" si="42"/>
        <v>0</v>
      </c>
      <c r="AL129" s="69">
        <f t="shared" si="43"/>
        <v>0</v>
      </c>
      <c r="AM129" s="73">
        <f t="shared" si="35"/>
        <v>0</v>
      </c>
      <c r="AN129" s="82"/>
      <c r="AO129" s="92">
        <f t="shared" si="44"/>
        <v>0</v>
      </c>
      <c r="AP129" s="93">
        <f t="shared" si="45"/>
        <v>0</v>
      </c>
      <c r="AQ129" s="94">
        <f t="shared" si="46"/>
        <v>0</v>
      </c>
      <c r="AR129" s="95">
        <f t="shared" si="47"/>
        <v>0</v>
      </c>
      <c r="AS129" s="96">
        <f t="shared" si="48"/>
        <v>0</v>
      </c>
      <c r="AT129" s="97">
        <f t="shared" si="49"/>
        <v>0</v>
      </c>
      <c r="AU129" s="69"/>
      <c r="AV129" s="91">
        <f t="shared" si="50"/>
        <v>0</v>
      </c>
      <c r="AW129" s="92">
        <f t="shared" si="51"/>
        <v>0</v>
      </c>
      <c r="AX129" s="96">
        <f t="shared" si="52"/>
        <v>0</v>
      </c>
      <c r="AY129" s="93">
        <f t="shared" si="53"/>
        <v>0</v>
      </c>
      <c r="AZ129" s="69">
        <f t="shared" si="54"/>
        <v>0</v>
      </c>
      <c r="BA129" s="69">
        <f t="shared" si="55"/>
        <v>0</v>
      </c>
      <c r="BB129" s="69">
        <f t="shared" si="56"/>
        <v>0</v>
      </c>
      <c r="BC129" s="92">
        <f t="shared" si="57"/>
        <v>0</v>
      </c>
      <c r="BD129" s="96">
        <f t="shared" si="58"/>
        <v>0</v>
      </c>
      <c r="BE129" s="93">
        <f t="shared" si="59"/>
        <v>0</v>
      </c>
      <c r="BF129" s="69">
        <f t="shared" si="60"/>
        <v>0</v>
      </c>
      <c r="BG129" s="69">
        <f t="shared" si="61"/>
        <v>0</v>
      </c>
      <c r="BH129" s="69">
        <f t="shared" si="62"/>
        <v>0</v>
      </c>
      <c r="BI129" s="92">
        <f t="shared" si="63"/>
        <v>0</v>
      </c>
      <c r="BJ129" s="96">
        <f t="shared" si="64"/>
        <v>0</v>
      </c>
      <c r="BK129" s="93">
        <f t="shared" si="65"/>
        <v>0</v>
      </c>
    </row>
    <row r="130" spans="2:63" s="63" customFormat="1" ht="12.75" customHeight="1">
      <c r="B130" s="35" t="s">
        <v>102</v>
      </c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30"/>
      <c r="P130" s="130"/>
      <c r="Q130" s="130"/>
      <c r="R130" s="130"/>
      <c r="S130" s="16"/>
      <c r="T130" s="130"/>
      <c r="U130" s="130"/>
      <c r="V130" s="33"/>
      <c r="W130" s="130"/>
      <c r="X130" s="130"/>
      <c r="Y130" s="200">
        <f>IF(Q130+T130+W130=0,"",Q130+T130+W130)</f>
      </c>
      <c r="Z130" s="201"/>
      <c r="AA130" s="131">
        <f aca="true" t="shared" si="66" ref="AA130:AA139">IF(AG130=0,"",(AG130*30)-Y130)</f>
      </c>
      <c r="AB130" s="131"/>
      <c r="AC130" s="132">
        <f aca="true" t="shared" si="67" ref="AC130:AC139">IF(OR(AA130=0,Y130=""),"",INT(Y130/AA130*1000+0.5)/10)</f>
      </c>
      <c r="AD130" s="132"/>
      <c r="AE130" s="130"/>
      <c r="AF130" s="130"/>
      <c r="AG130" s="130"/>
      <c r="AH130" s="130"/>
      <c r="AK130" s="91">
        <f t="shared" si="42"/>
        <v>0</v>
      </c>
      <c r="AL130" s="69">
        <f t="shared" si="43"/>
        <v>0</v>
      </c>
      <c r="AM130" s="73">
        <f t="shared" si="35"/>
        <v>0</v>
      </c>
      <c r="AN130" s="82"/>
      <c r="AO130" s="92">
        <f t="shared" si="44"/>
        <v>0</v>
      </c>
      <c r="AP130" s="93">
        <f t="shared" si="45"/>
        <v>0</v>
      </c>
      <c r="AQ130" s="94">
        <f t="shared" si="46"/>
        <v>0</v>
      </c>
      <c r="AR130" s="95">
        <f t="shared" si="47"/>
        <v>0</v>
      </c>
      <c r="AS130" s="96">
        <f t="shared" si="48"/>
        <v>0</v>
      </c>
      <c r="AT130" s="97">
        <f t="shared" si="49"/>
        <v>0</v>
      </c>
      <c r="AU130" s="69"/>
      <c r="AV130" s="91">
        <f t="shared" si="50"/>
        <v>0</v>
      </c>
      <c r="AW130" s="92">
        <f t="shared" si="51"/>
        <v>0</v>
      </c>
      <c r="AX130" s="96">
        <f t="shared" si="52"/>
        <v>0</v>
      </c>
      <c r="AY130" s="93">
        <f t="shared" si="53"/>
        <v>0</v>
      </c>
      <c r="AZ130" s="69">
        <f t="shared" si="54"/>
        <v>0</v>
      </c>
      <c r="BA130" s="69">
        <f t="shared" si="55"/>
        <v>0</v>
      </c>
      <c r="BB130" s="69">
        <f t="shared" si="56"/>
        <v>0</v>
      </c>
      <c r="BC130" s="92">
        <f t="shared" si="57"/>
        <v>0</v>
      </c>
      <c r="BD130" s="96">
        <f t="shared" si="58"/>
        <v>0</v>
      </c>
      <c r="BE130" s="93">
        <f t="shared" si="59"/>
        <v>0</v>
      </c>
      <c r="BF130" s="69">
        <f t="shared" si="60"/>
        <v>0</v>
      </c>
      <c r="BG130" s="69">
        <f t="shared" si="61"/>
        <v>0</v>
      </c>
      <c r="BH130" s="69">
        <f t="shared" si="62"/>
        <v>0</v>
      </c>
      <c r="BI130" s="92">
        <f t="shared" si="63"/>
        <v>0</v>
      </c>
      <c r="BJ130" s="96">
        <f t="shared" si="64"/>
        <v>0</v>
      </c>
      <c r="BK130" s="93">
        <f t="shared" si="65"/>
        <v>0</v>
      </c>
    </row>
    <row r="131" spans="2:63" ht="12.75" customHeight="1">
      <c r="B131" s="35" t="s">
        <v>115</v>
      </c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30"/>
      <c r="P131" s="130"/>
      <c r="Q131" s="130"/>
      <c r="R131" s="130"/>
      <c r="S131" s="16"/>
      <c r="T131" s="130"/>
      <c r="U131" s="130"/>
      <c r="V131" s="33"/>
      <c r="W131" s="130"/>
      <c r="X131" s="130"/>
      <c r="Y131" s="200">
        <f aca="true" t="shared" si="68" ref="Y131:Y139">IF(Q131+T131+W131=0,"",Q131+T131+W131)</f>
      </c>
      <c r="Z131" s="201"/>
      <c r="AA131" s="131">
        <f t="shared" si="66"/>
      </c>
      <c r="AB131" s="131"/>
      <c r="AC131" s="132">
        <f t="shared" si="67"/>
      </c>
      <c r="AD131" s="132"/>
      <c r="AE131" s="130"/>
      <c r="AF131" s="130"/>
      <c r="AG131" s="130"/>
      <c r="AH131" s="130"/>
      <c r="AK131" s="91">
        <f t="shared" si="42"/>
        <v>0</v>
      </c>
      <c r="AL131" s="69">
        <f t="shared" si="43"/>
        <v>0</v>
      </c>
      <c r="AM131" s="73">
        <f t="shared" si="35"/>
        <v>0</v>
      </c>
      <c r="AN131" s="82"/>
      <c r="AO131" s="92">
        <f t="shared" si="44"/>
        <v>0</v>
      </c>
      <c r="AP131" s="93">
        <f t="shared" si="45"/>
        <v>0</v>
      </c>
      <c r="AQ131" s="94">
        <f t="shared" si="46"/>
        <v>0</v>
      </c>
      <c r="AR131" s="95">
        <f t="shared" si="47"/>
        <v>0</v>
      </c>
      <c r="AS131" s="96">
        <f t="shared" si="48"/>
        <v>0</v>
      </c>
      <c r="AT131" s="97">
        <f t="shared" si="49"/>
        <v>0</v>
      </c>
      <c r="AU131" s="69"/>
      <c r="AV131" s="91">
        <f t="shared" si="50"/>
        <v>0</v>
      </c>
      <c r="AW131" s="92">
        <f t="shared" si="51"/>
        <v>0</v>
      </c>
      <c r="AX131" s="96">
        <f t="shared" si="52"/>
        <v>0</v>
      </c>
      <c r="AY131" s="93">
        <f t="shared" si="53"/>
        <v>0</v>
      </c>
      <c r="AZ131" s="69">
        <f t="shared" si="54"/>
        <v>0</v>
      </c>
      <c r="BA131" s="69">
        <f t="shared" si="55"/>
        <v>0</v>
      </c>
      <c r="BB131" s="69">
        <f t="shared" si="56"/>
        <v>0</v>
      </c>
      <c r="BC131" s="92">
        <f t="shared" si="57"/>
        <v>0</v>
      </c>
      <c r="BD131" s="96">
        <f t="shared" si="58"/>
        <v>0</v>
      </c>
      <c r="BE131" s="93">
        <f t="shared" si="59"/>
        <v>0</v>
      </c>
      <c r="BF131" s="69">
        <f t="shared" si="60"/>
        <v>0</v>
      </c>
      <c r="BG131" s="69">
        <f t="shared" si="61"/>
        <v>0</v>
      </c>
      <c r="BH131" s="69">
        <f t="shared" si="62"/>
        <v>0</v>
      </c>
      <c r="BI131" s="92">
        <f t="shared" si="63"/>
        <v>0</v>
      </c>
      <c r="BJ131" s="96">
        <f t="shared" si="64"/>
        <v>0</v>
      </c>
      <c r="BK131" s="93">
        <f t="shared" si="65"/>
        <v>0</v>
      </c>
    </row>
    <row r="132" spans="2:63" ht="12.75" customHeight="1">
      <c r="B132" s="35" t="s">
        <v>120</v>
      </c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30"/>
      <c r="P132" s="130"/>
      <c r="Q132" s="130"/>
      <c r="R132" s="130"/>
      <c r="S132" s="16"/>
      <c r="T132" s="130"/>
      <c r="U132" s="130"/>
      <c r="V132" s="33"/>
      <c r="W132" s="130"/>
      <c r="X132" s="130"/>
      <c r="Y132" s="200">
        <f t="shared" si="68"/>
      </c>
      <c r="Z132" s="201"/>
      <c r="AA132" s="131">
        <f t="shared" si="66"/>
      </c>
      <c r="AB132" s="131"/>
      <c r="AC132" s="132">
        <f t="shared" si="67"/>
      </c>
      <c r="AD132" s="132"/>
      <c r="AE132" s="130"/>
      <c r="AF132" s="130"/>
      <c r="AG132" s="130"/>
      <c r="AH132" s="130"/>
      <c r="AK132" s="91">
        <f t="shared" si="42"/>
        <v>0</v>
      </c>
      <c r="AL132" s="69">
        <f t="shared" si="43"/>
        <v>0</v>
      </c>
      <c r="AM132" s="73">
        <f t="shared" si="35"/>
        <v>0</v>
      </c>
      <c r="AN132" s="82"/>
      <c r="AO132" s="92">
        <f t="shared" si="44"/>
        <v>0</v>
      </c>
      <c r="AP132" s="93">
        <f t="shared" si="45"/>
        <v>0</v>
      </c>
      <c r="AQ132" s="94">
        <f t="shared" si="46"/>
        <v>0</v>
      </c>
      <c r="AR132" s="95">
        <f t="shared" si="47"/>
        <v>0</v>
      </c>
      <c r="AS132" s="96">
        <f t="shared" si="48"/>
        <v>0</v>
      </c>
      <c r="AT132" s="97">
        <f t="shared" si="49"/>
        <v>0</v>
      </c>
      <c r="AU132" s="69"/>
      <c r="AV132" s="91">
        <f t="shared" si="50"/>
        <v>0</v>
      </c>
      <c r="AW132" s="92">
        <f t="shared" si="51"/>
        <v>0</v>
      </c>
      <c r="AX132" s="96">
        <f t="shared" si="52"/>
        <v>0</v>
      </c>
      <c r="AY132" s="93">
        <f t="shared" si="53"/>
        <v>0</v>
      </c>
      <c r="AZ132" s="69">
        <f t="shared" si="54"/>
        <v>0</v>
      </c>
      <c r="BA132" s="69">
        <f t="shared" si="55"/>
        <v>0</v>
      </c>
      <c r="BB132" s="69">
        <f t="shared" si="56"/>
        <v>0</v>
      </c>
      <c r="BC132" s="92">
        <f t="shared" si="57"/>
        <v>0</v>
      </c>
      <c r="BD132" s="96">
        <f t="shared" si="58"/>
        <v>0</v>
      </c>
      <c r="BE132" s="93">
        <f t="shared" si="59"/>
        <v>0</v>
      </c>
      <c r="BF132" s="69">
        <f t="shared" si="60"/>
        <v>0</v>
      </c>
      <c r="BG132" s="69">
        <f t="shared" si="61"/>
        <v>0</v>
      </c>
      <c r="BH132" s="69">
        <f t="shared" si="62"/>
        <v>0</v>
      </c>
      <c r="BI132" s="92">
        <f t="shared" si="63"/>
        <v>0</v>
      </c>
      <c r="BJ132" s="96">
        <f t="shared" si="64"/>
        <v>0</v>
      </c>
      <c r="BK132" s="93">
        <f t="shared" si="65"/>
        <v>0</v>
      </c>
    </row>
    <row r="133" spans="2:63" ht="12.75">
      <c r="B133" s="35" t="s">
        <v>152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30"/>
      <c r="P133" s="130"/>
      <c r="Q133" s="130"/>
      <c r="R133" s="130"/>
      <c r="S133" s="16"/>
      <c r="T133" s="130"/>
      <c r="U133" s="130"/>
      <c r="V133" s="33"/>
      <c r="W133" s="130"/>
      <c r="X133" s="130"/>
      <c r="Y133" s="136">
        <f t="shared" si="68"/>
      </c>
      <c r="Z133" s="136"/>
      <c r="AA133" s="131">
        <f t="shared" si="66"/>
      </c>
      <c r="AB133" s="131"/>
      <c r="AC133" s="132">
        <f t="shared" si="67"/>
      </c>
      <c r="AD133" s="132"/>
      <c r="AE133" s="130"/>
      <c r="AF133" s="130"/>
      <c r="AG133" s="130"/>
      <c r="AH133" s="130"/>
      <c r="AK133" s="91">
        <f t="shared" si="42"/>
        <v>0</v>
      </c>
      <c r="AL133" s="69">
        <f t="shared" si="43"/>
        <v>0</v>
      </c>
      <c r="AM133" s="73">
        <f t="shared" si="35"/>
        <v>0</v>
      </c>
      <c r="AN133" s="82"/>
      <c r="AO133" s="92">
        <f t="shared" si="44"/>
        <v>0</v>
      </c>
      <c r="AP133" s="93">
        <f t="shared" si="45"/>
        <v>0</v>
      </c>
      <c r="AQ133" s="94">
        <f t="shared" si="46"/>
        <v>0</v>
      </c>
      <c r="AR133" s="95">
        <f t="shared" si="47"/>
        <v>0</v>
      </c>
      <c r="AS133" s="96">
        <f t="shared" si="48"/>
        <v>0</v>
      </c>
      <c r="AT133" s="97">
        <f t="shared" si="49"/>
        <v>0</v>
      </c>
      <c r="AU133" s="69"/>
      <c r="AV133" s="91">
        <f t="shared" si="50"/>
        <v>0</v>
      </c>
      <c r="AW133" s="92">
        <f t="shared" si="51"/>
        <v>0</v>
      </c>
      <c r="AX133" s="96">
        <f t="shared" si="52"/>
        <v>0</v>
      </c>
      <c r="AY133" s="93">
        <f t="shared" si="53"/>
        <v>0</v>
      </c>
      <c r="AZ133" s="69">
        <f t="shared" si="54"/>
        <v>0</v>
      </c>
      <c r="BA133" s="69">
        <f t="shared" si="55"/>
        <v>0</v>
      </c>
      <c r="BB133" s="69">
        <f t="shared" si="56"/>
        <v>0</v>
      </c>
      <c r="BC133" s="92">
        <f t="shared" si="57"/>
        <v>0</v>
      </c>
      <c r="BD133" s="96">
        <f t="shared" si="58"/>
        <v>0</v>
      </c>
      <c r="BE133" s="93">
        <f t="shared" si="59"/>
        <v>0</v>
      </c>
      <c r="BF133" s="69">
        <f t="shared" si="60"/>
        <v>0</v>
      </c>
      <c r="BG133" s="69">
        <f t="shared" si="61"/>
        <v>0</v>
      </c>
      <c r="BH133" s="69">
        <f t="shared" si="62"/>
        <v>0</v>
      </c>
      <c r="BI133" s="92">
        <f t="shared" si="63"/>
        <v>0</v>
      </c>
      <c r="BJ133" s="96">
        <f t="shared" si="64"/>
        <v>0</v>
      </c>
      <c r="BK133" s="93">
        <f t="shared" si="65"/>
        <v>0</v>
      </c>
    </row>
    <row r="134" spans="2:63" ht="12.75" customHeight="1">
      <c r="B134" s="35" t="s">
        <v>153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30"/>
      <c r="P134" s="130"/>
      <c r="Q134" s="130"/>
      <c r="R134" s="130"/>
      <c r="S134" s="16"/>
      <c r="T134" s="130"/>
      <c r="U134" s="130"/>
      <c r="V134" s="33"/>
      <c r="W134" s="183"/>
      <c r="X134" s="183"/>
      <c r="Y134" s="136">
        <f t="shared" si="68"/>
      </c>
      <c r="Z134" s="136"/>
      <c r="AA134" s="131">
        <f t="shared" si="66"/>
      </c>
      <c r="AB134" s="131"/>
      <c r="AC134" s="132">
        <f t="shared" si="67"/>
      </c>
      <c r="AD134" s="132"/>
      <c r="AE134" s="130"/>
      <c r="AF134" s="130"/>
      <c r="AG134" s="130"/>
      <c r="AH134" s="130"/>
      <c r="AK134" s="91">
        <f t="shared" si="42"/>
        <v>0</v>
      </c>
      <c r="AL134" s="69">
        <f t="shared" si="43"/>
        <v>0</v>
      </c>
      <c r="AM134" s="73">
        <f t="shared" si="35"/>
        <v>0</v>
      </c>
      <c r="AN134" s="82"/>
      <c r="AO134" s="92">
        <f t="shared" si="44"/>
        <v>0</v>
      </c>
      <c r="AP134" s="93">
        <f t="shared" si="45"/>
        <v>0</v>
      </c>
      <c r="AQ134" s="94">
        <f t="shared" si="46"/>
        <v>0</v>
      </c>
      <c r="AR134" s="95">
        <f t="shared" si="47"/>
        <v>0</v>
      </c>
      <c r="AS134" s="96">
        <f t="shared" si="48"/>
        <v>0</v>
      </c>
      <c r="AT134" s="97">
        <f t="shared" si="49"/>
        <v>0</v>
      </c>
      <c r="AU134" s="69"/>
      <c r="AV134" s="91">
        <f t="shared" si="50"/>
        <v>0</v>
      </c>
      <c r="AW134" s="92">
        <f t="shared" si="51"/>
        <v>0</v>
      </c>
      <c r="AX134" s="96">
        <f t="shared" si="52"/>
        <v>0</v>
      </c>
      <c r="AY134" s="93">
        <f t="shared" si="53"/>
        <v>0</v>
      </c>
      <c r="AZ134" s="69">
        <f t="shared" si="54"/>
        <v>0</v>
      </c>
      <c r="BA134" s="69">
        <f t="shared" si="55"/>
        <v>0</v>
      </c>
      <c r="BB134" s="69">
        <f t="shared" si="56"/>
        <v>0</v>
      </c>
      <c r="BC134" s="92">
        <f t="shared" si="57"/>
        <v>0</v>
      </c>
      <c r="BD134" s="96">
        <f t="shared" si="58"/>
        <v>0</v>
      </c>
      <c r="BE134" s="93">
        <f t="shared" si="59"/>
        <v>0</v>
      </c>
      <c r="BF134" s="69">
        <f t="shared" si="60"/>
        <v>0</v>
      </c>
      <c r="BG134" s="69">
        <f t="shared" si="61"/>
        <v>0</v>
      </c>
      <c r="BH134" s="69">
        <f t="shared" si="62"/>
        <v>0</v>
      </c>
      <c r="BI134" s="92">
        <f t="shared" si="63"/>
        <v>0</v>
      </c>
      <c r="BJ134" s="96">
        <f t="shared" si="64"/>
        <v>0</v>
      </c>
      <c r="BK134" s="93">
        <f t="shared" si="65"/>
        <v>0</v>
      </c>
    </row>
    <row r="135" spans="2:63" ht="12.75" customHeight="1">
      <c r="B135" s="35" t="s">
        <v>154</v>
      </c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30"/>
      <c r="P135" s="130"/>
      <c r="Q135" s="130"/>
      <c r="R135" s="130"/>
      <c r="S135" s="16"/>
      <c r="T135" s="130"/>
      <c r="U135" s="130"/>
      <c r="V135" s="33"/>
      <c r="W135" s="308"/>
      <c r="X135" s="308"/>
      <c r="Y135" s="136">
        <f t="shared" si="68"/>
      </c>
      <c r="Z135" s="136"/>
      <c r="AA135" s="131">
        <f>IF(AG135=0,"",(AG135*30)-Y135)</f>
      </c>
      <c r="AB135" s="131"/>
      <c r="AC135" s="132">
        <f>IF(OR(AA135=0,Y135=""),"",INT(Y135/AA135*1000+0.5)/10)</f>
      </c>
      <c r="AD135" s="132"/>
      <c r="AE135" s="130"/>
      <c r="AF135" s="130"/>
      <c r="AG135" s="130"/>
      <c r="AH135" s="130"/>
      <c r="AK135" s="91">
        <f t="shared" si="42"/>
        <v>0</v>
      </c>
      <c r="AL135" s="69">
        <f t="shared" si="43"/>
        <v>0</v>
      </c>
      <c r="AM135" s="73">
        <f t="shared" si="35"/>
        <v>0</v>
      </c>
      <c r="AN135" s="82"/>
      <c r="AO135" s="92">
        <f t="shared" si="44"/>
        <v>0</v>
      </c>
      <c r="AP135" s="93">
        <f t="shared" si="45"/>
        <v>0</v>
      </c>
      <c r="AQ135" s="94">
        <f t="shared" si="46"/>
        <v>0</v>
      </c>
      <c r="AR135" s="95">
        <f t="shared" si="47"/>
        <v>0</v>
      </c>
      <c r="AS135" s="96">
        <f t="shared" si="48"/>
        <v>0</v>
      </c>
      <c r="AT135" s="97">
        <f t="shared" si="49"/>
        <v>0</v>
      </c>
      <c r="AU135" s="69"/>
      <c r="AV135" s="91">
        <f t="shared" si="50"/>
        <v>0</v>
      </c>
      <c r="AW135" s="92">
        <f t="shared" si="51"/>
        <v>0</v>
      </c>
      <c r="AX135" s="96">
        <f t="shared" si="52"/>
        <v>0</v>
      </c>
      <c r="AY135" s="93">
        <f t="shared" si="53"/>
        <v>0</v>
      </c>
      <c r="AZ135" s="69">
        <f t="shared" si="54"/>
        <v>0</v>
      </c>
      <c r="BA135" s="69">
        <f t="shared" si="55"/>
        <v>0</v>
      </c>
      <c r="BB135" s="69">
        <f t="shared" si="56"/>
        <v>0</v>
      </c>
      <c r="BC135" s="92">
        <f t="shared" si="57"/>
        <v>0</v>
      </c>
      <c r="BD135" s="96">
        <f t="shared" si="58"/>
        <v>0</v>
      </c>
      <c r="BE135" s="93">
        <f t="shared" si="59"/>
        <v>0</v>
      </c>
      <c r="BF135" s="69">
        <f t="shared" si="60"/>
        <v>0</v>
      </c>
      <c r="BG135" s="69">
        <f t="shared" si="61"/>
        <v>0</v>
      </c>
      <c r="BH135" s="69">
        <f t="shared" si="62"/>
        <v>0</v>
      </c>
      <c r="BI135" s="92">
        <f t="shared" si="63"/>
        <v>0</v>
      </c>
      <c r="BJ135" s="96">
        <f t="shared" si="64"/>
        <v>0</v>
      </c>
      <c r="BK135" s="93">
        <f t="shared" si="65"/>
        <v>0</v>
      </c>
    </row>
    <row r="136" spans="2:63" ht="12.75" customHeight="1">
      <c r="B136" s="35" t="s">
        <v>155</v>
      </c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30"/>
      <c r="P136" s="130"/>
      <c r="Q136" s="130"/>
      <c r="R136" s="130"/>
      <c r="S136" s="16"/>
      <c r="T136" s="130"/>
      <c r="U136" s="130"/>
      <c r="V136" s="33"/>
      <c r="W136" s="182"/>
      <c r="X136" s="182"/>
      <c r="Y136" s="136">
        <f t="shared" si="68"/>
      </c>
      <c r="Z136" s="136"/>
      <c r="AA136" s="131">
        <f t="shared" si="66"/>
      </c>
      <c r="AB136" s="131"/>
      <c r="AC136" s="132">
        <f t="shared" si="67"/>
      </c>
      <c r="AD136" s="132"/>
      <c r="AE136" s="130"/>
      <c r="AF136" s="130"/>
      <c r="AG136" s="130"/>
      <c r="AH136" s="130"/>
      <c r="AK136" s="91">
        <f t="shared" si="42"/>
        <v>0</v>
      </c>
      <c r="AL136" s="69">
        <f t="shared" si="43"/>
        <v>0</v>
      </c>
      <c r="AM136" s="73">
        <f t="shared" si="35"/>
        <v>0</v>
      </c>
      <c r="AN136" s="82"/>
      <c r="AO136" s="92">
        <f t="shared" si="44"/>
        <v>0</v>
      </c>
      <c r="AP136" s="93">
        <f t="shared" si="45"/>
        <v>0</v>
      </c>
      <c r="AQ136" s="94">
        <f t="shared" si="46"/>
        <v>0</v>
      </c>
      <c r="AR136" s="95">
        <f t="shared" si="47"/>
        <v>0</v>
      </c>
      <c r="AS136" s="96">
        <f t="shared" si="48"/>
        <v>0</v>
      </c>
      <c r="AT136" s="97">
        <f t="shared" si="49"/>
        <v>0</v>
      </c>
      <c r="AU136" s="69"/>
      <c r="AV136" s="91">
        <f t="shared" si="50"/>
        <v>0</v>
      </c>
      <c r="AW136" s="92">
        <f t="shared" si="51"/>
        <v>0</v>
      </c>
      <c r="AX136" s="96">
        <f t="shared" si="52"/>
        <v>0</v>
      </c>
      <c r="AY136" s="93">
        <f t="shared" si="53"/>
        <v>0</v>
      </c>
      <c r="AZ136" s="69">
        <f t="shared" si="54"/>
        <v>0</v>
      </c>
      <c r="BA136" s="69">
        <f t="shared" si="55"/>
        <v>0</v>
      </c>
      <c r="BB136" s="69">
        <f t="shared" si="56"/>
        <v>0</v>
      </c>
      <c r="BC136" s="92">
        <f t="shared" si="57"/>
        <v>0</v>
      </c>
      <c r="BD136" s="96">
        <f t="shared" si="58"/>
        <v>0</v>
      </c>
      <c r="BE136" s="93">
        <f t="shared" si="59"/>
        <v>0</v>
      </c>
      <c r="BF136" s="69">
        <f t="shared" si="60"/>
        <v>0</v>
      </c>
      <c r="BG136" s="69">
        <f t="shared" si="61"/>
        <v>0</v>
      </c>
      <c r="BH136" s="69">
        <f t="shared" si="62"/>
        <v>0</v>
      </c>
      <c r="BI136" s="92">
        <f t="shared" si="63"/>
        <v>0</v>
      </c>
      <c r="BJ136" s="96">
        <f t="shared" si="64"/>
        <v>0</v>
      </c>
      <c r="BK136" s="93">
        <f t="shared" si="65"/>
        <v>0</v>
      </c>
    </row>
    <row r="137" spans="2:63" ht="12.75" customHeight="1">
      <c r="B137" s="35" t="s">
        <v>156</v>
      </c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57"/>
      <c r="P137" s="158"/>
      <c r="Q137" s="157"/>
      <c r="R137" s="158"/>
      <c r="S137" s="16"/>
      <c r="T137" s="157"/>
      <c r="U137" s="158"/>
      <c r="V137" s="33"/>
      <c r="W137" s="157"/>
      <c r="X137" s="158"/>
      <c r="Y137" s="136">
        <f t="shared" si="68"/>
      </c>
      <c r="Z137" s="136"/>
      <c r="AA137" s="131">
        <f t="shared" si="66"/>
      </c>
      <c r="AB137" s="131"/>
      <c r="AC137" s="132">
        <f t="shared" si="67"/>
      </c>
      <c r="AD137" s="132"/>
      <c r="AE137" s="197"/>
      <c r="AF137" s="198"/>
      <c r="AG137" s="157"/>
      <c r="AH137" s="158"/>
      <c r="AK137" s="91">
        <f t="shared" si="42"/>
        <v>0</v>
      </c>
      <c r="AL137" s="69">
        <f t="shared" si="43"/>
        <v>0</v>
      </c>
      <c r="AM137" s="73">
        <f aca="true" t="shared" si="69" ref="AM137:AM168">IF(AE137:AE248="з",1,0)</f>
        <v>0</v>
      </c>
      <c r="AN137" s="82"/>
      <c r="AO137" s="92">
        <f t="shared" si="44"/>
        <v>0</v>
      </c>
      <c r="AP137" s="93">
        <f t="shared" si="45"/>
        <v>0</v>
      </c>
      <c r="AQ137" s="94">
        <f t="shared" si="46"/>
        <v>0</v>
      </c>
      <c r="AR137" s="95">
        <f t="shared" si="47"/>
        <v>0</v>
      </c>
      <c r="AS137" s="96">
        <f t="shared" si="48"/>
        <v>0</v>
      </c>
      <c r="AT137" s="97">
        <f t="shared" si="49"/>
        <v>0</v>
      </c>
      <c r="AU137" s="69"/>
      <c r="AV137" s="91">
        <f t="shared" si="50"/>
        <v>0</v>
      </c>
      <c r="AW137" s="92">
        <f t="shared" si="51"/>
        <v>0</v>
      </c>
      <c r="AX137" s="96">
        <f t="shared" si="52"/>
        <v>0</v>
      </c>
      <c r="AY137" s="93">
        <f t="shared" si="53"/>
        <v>0</v>
      </c>
      <c r="AZ137" s="69">
        <f t="shared" si="54"/>
        <v>0</v>
      </c>
      <c r="BA137" s="69">
        <f t="shared" si="55"/>
        <v>0</v>
      </c>
      <c r="BB137" s="69">
        <f t="shared" si="56"/>
        <v>0</v>
      </c>
      <c r="BC137" s="92">
        <f t="shared" si="57"/>
        <v>0</v>
      </c>
      <c r="BD137" s="96">
        <f t="shared" si="58"/>
        <v>0</v>
      </c>
      <c r="BE137" s="93">
        <f t="shared" si="59"/>
        <v>0</v>
      </c>
      <c r="BF137" s="69">
        <f t="shared" si="60"/>
        <v>0</v>
      </c>
      <c r="BG137" s="69">
        <f t="shared" si="61"/>
        <v>0</v>
      </c>
      <c r="BH137" s="69">
        <f t="shared" si="62"/>
        <v>0</v>
      </c>
      <c r="BI137" s="92">
        <f t="shared" si="63"/>
        <v>0</v>
      </c>
      <c r="BJ137" s="96">
        <f t="shared" si="64"/>
        <v>0</v>
      </c>
      <c r="BK137" s="93">
        <f t="shared" si="65"/>
        <v>0</v>
      </c>
    </row>
    <row r="138" spans="2:63" ht="12.75">
      <c r="B138" s="35" t="s">
        <v>157</v>
      </c>
      <c r="C138" s="133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5"/>
      <c r="O138" s="130"/>
      <c r="P138" s="130"/>
      <c r="Q138" s="130"/>
      <c r="R138" s="130"/>
      <c r="S138" s="16"/>
      <c r="T138" s="130"/>
      <c r="U138" s="130"/>
      <c r="V138" s="33"/>
      <c r="W138" s="130"/>
      <c r="X138" s="130"/>
      <c r="Y138" s="136">
        <f t="shared" si="68"/>
      </c>
      <c r="Z138" s="136"/>
      <c r="AA138" s="131">
        <f t="shared" si="66"/>
      </c>
      <c r="AB138" s="131"/>
      <c r="AC138" s="132">
        <f t="shared" si="67"/>
      </c>
      <c r="AD138" s="132"/>
      <c r="AE138" s="130"/>
      <c r="AF138" s="130"/>
      <c r="AG138" s="130"/>
      <c r="AH138" s="130"/>
      <c r="AK138" s="91">
        <f t="shared" si="42"/>
        <v>0</v>
      </c>
      <c r="AL138" s="69">
        <f t="shared" si="43"/>
        <v>0</v>
      </c>
      <c r="AM138" s="73">
        <f t="shared" si="69"/>
        <v>0</v>
      </c>
      <c r="AN138" s="82"/>
      <c r="AO138" s="92">
        <f t="shared" si="44"/>
        <v>0</v>
      </c>
      <c r="AP138" s="93">
        <f t="shared" si="45"/>
        <v>0</v>
      </c>
      <c r="AQ138" s="94">
        <f t="shared" si="46"/>
        <v>0</v>
      </c>
      <c r="AR138" s="95">
        <f t="shared" si="47"/>
        <v>0</v>
      </c>
      <c r="AS138" s="96">
        <f t="shared" si="48"/>
        <v>0</v>
      </c>
      <c r="AT138" s="97">
        <f t="shared" si="49"/>
        <v>0</v>
      </c>
      <c r="AU138" s="69"/>
      <c r="AV138" s="91">
        <f t="shared" si="50"/>
        <v>0</v>
      </c>
      <c r="AW138" s="92">
        <f t="shared" si="51"/>
        <v>0</v>
      </c>
      <c r="AX138" s="96">
        <f t="shared" si="52"/>
        <v>0</v>
      </c>
      <c r="AY138" s="93">
        <f t="shared" si="53"/>
        <v>0</v>
      </c>
      <c r="AZ138" s="69">
        <f t="shared" si="54"/>
        <v>0</v>
      </c>
      <c r="BA138" s="69">
        <f t="shared" si="55"/>
        <v>0</v>
      </c>
      <c r="BB138" s="69">
        <f t="shared" si="56"/>
        <v>0</v>
      </c>
      <c r="BC138" s="92">
        <f t="shared" si="57"/>
        <v>0</v>
      </c>
      <c r="BD138" s="96">
        <f t="shared" si="58"/>
        <v>0</v>
      </c>
      <c r="BE138" s="93">
        <f t="shared" si="59"/>
        <v>0</v>
      </c>
      <c r="BF138" s="69">
        <f t="shared" si="60"/>
        <v>0</v>
      </c>
      <c r="BG138" s="69">
        <f t="shared" si="61"/>
        <v>0</v>
      </c>
      <c r="BH138" s="69">
        <f t="shared" si="62"/>
        <v>0</v>
      </c>
      <c r="BI138" s="92">
        <f t="shared" si="63"/>
        <v>0</v>
      </c>
      <c r="BJ138" s="96">
        <f t="shared" si="64"/>
        <v>0</v>
      </c>
      <c r="BK138" s="93">
        <f t="shared" si="65"/>
        <v>0</v>
      </c>
    </row>
    <row r="139" spans="2:63" ht="12.75" customHeight="1" thickBot="1">
      <c r="B139" s="35" t="s">
        <v>158</v>
      </c>
      <c r="C139" s="133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5"/>
      <c r="O139" s="130"/>
      <c r="P139" s="130"/>
      <c r="Q139" s="130"/>
      <c r="R139" s="130"/>
      <c r="S139" s="16"/>
      <c r="T139" s="130"/>
      <c r="U139" s="130"/>
      <c r="V139" s="33"/>
      <c r="W139" s="130"/>
      <c r="X139" s="130"/>
      <c r="Y139" s="136">
        <f t="shared" si="68"/>
      </c>
      <c r="Z139" s="136"/>
      <c r="AA139" s="131">
        <f t="shared" si="66"/>
      </c>
      <c r="AB139" s="131"/>
      <c r="AC139" s="132">
        <f t="shared" si="67"/>
      </c>
      <c r="AD139" s="132"/>
      <c r="AE139" s="130"/>
      <c r="AF139" s="130"/>
      <c r="AG139" s="130"/>
      <c r="AH139" s="130"/>
      <c r="AK139" s="91">
        <f t="shared" si="42"/>
        <v>0</v>
      </c>
      <c r="AL139" s="69">
        <f t="shared" si="43"/>
        <v>0</v>
      </c>
      <c r="AM139" s="73">
        <f t="shared" si="69"/>
        <v>0</v>
      </c>
      <c r="AN139" s="82"/>
      <c r="AO139" s="92">
        <f t="shared" si="44"/>
        <v>0</v>
      </c>
      <c r="AP139" s="93">
        <f t="shared" si="45"/>
        <v>0</v>
      </c>
      <c r="AQ139" s="94">
        <f t="shared" si="46"/>
        <v>0</v>
      </c>
      <c r="AR139" s="95">
        <f t="shared" si="47"/>
        <v>0</v>
      </c>
      <c r="AS139" s="96">
        <f t="shared" si="48"/>
        <v>0</v>
      </c>
      <c r="AT139" s="97">
        <f t="shared" si="49"/>
        <v>0</v>
      </c>
      <c r="AU139" s="69"/>
      <c r="AV139" s="91">
        <f t="shared" si="50"/>
        <v>0</v>
      </c>
      <c r="AW139" s="92">
        <f t="shared" si="51"/>
        <v>0</v>
      </c>
      <c r="AX139" s="96">
        <f t="shared" si="52"/>
        <v>0</v>
      </c>
      <c r="AY139" s="93">
        <f t="shared" si="53"/>
        <v>0</v>
      </c>
      <c r="AZ139" s="69">
        <f t="shared" si="54"/>
        <v>0</v>
      </c>
      <c r="BA139" s="69">
        <f t="shared" si="55"/>
        <v>0</v>
      </c>
      <c r="BB139" s="69">
        <f t="shared" si="56"/>
        <v>0</v>
      </c>
      <c r="BC139" s="92">
        <f t="shared" si="57"/>
        <v>0</v>
      </c>
      <c r="BD139" s="96">
        <f t="shared" si="58"/>
        <v>0</v>
      </c>
      <c r="BE139" s="93">
        <f t="shared" si="59"/>
        <v>0</v>
      </c>
      <c r="BF139" s="69">
        <f t="shared" si="60"/>
        <v>0</v>
      </c>
      <c r="BG139" s="69">
        <f t="shared" si="61"/>
        <v>0</v>
      </c>
      <c r="BH139" s="69">
        <f t="shared" si="62"/>
        <v>0</v>
      </c>
      <c r="BI139" s="92">
        <f t="shared" si="63"/>
        <v>0</v>
      </c>
      <c r="BJ139" s="96">
        <f t="shared" si="64"/>
        <v>0</v>
      </c>
      <c r="BK139" s="93">
        <f t="shared" si="65"/>
        <v>0</v>
      </c>
    </row>
    <row r="140" spans="2:63" ht="13.5" thickBot="1">
      <c r="B140" s="195" t="s">
        <v>159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76"/>
      <c r="P140" s="176"/>
      <c r="Q140" s="196">
        <f>IF(SUM(Q129:R139)=0,"",SUM(Q129:R139))</f>
      </c>
      <c r="R140" s="196"/>
      <c r="S140" s="54"/>
      <c r="T140" s="178">
        <f>IF(SUM(T129:U139)=0,"",SUM(T129:U139))</f>
      </c>
      <c r="U140" s="178"/>
      <c r="V140" s="54"/>
      <c r="W140" s="178">
        <f>IF(SUM(W129:X139)=0,"",SUM(W129:X139))</f>
      </c>
      <c r="X140" s="178"/>
      <c r="Y140" s="178">
        <f>IF(SUM(Y129:Z139)=0,"",SUM(Y129:Z139))</f>
      </c>
      <c r="Z140" s="178"/>
      <c r="AA140" s="178">
        <f>IF(SUM(AA129:AB139)=0,"",SUM(AA129:AB139))</f>
      </c>
      <c r="AB140" s="178"/>
      <c r="AC140" s="191">
        <f>IF(OR(AA140=0,AA140="",Y140=""),"",INT(Y140/AA140*1000+0.5)/10)</f>
      </c>
      <c r="AD140" s="191"/>
      <c r="AE140" s="180"/>
      <c r="AF140" s="180"/>
      <c r="AG140" s="178">
        <f>IF(SUM(AG129:AH139)=0,"",SUM(AG129:AH139))</f>
      </c>
      <c r="AH140" s="178"/>
      <c r="AK140" s="91">
        <f t="shared" si="42"/>
        <v>0</v>
      </c>
      <c r="AL140" s="69">
        <f t="shared" si="43"/>
        <v>0</v>
      </c>
      <c r="AM140" s="73">
        <f t="shared" si="69"/>
        <v>0</v>
      </c>
      <c r="AN140" s="82"/>
      <c r="AO140" s="92">
        <f t="shared" si="44"/>
        <v>0</v>
      </c>
      <c r="AP140" s="93">
        <f t="shared" si="45"/>
        <v>0</v>
      </c>
      <c r="AQ140" s="94">
        <f t="shared" si="46"/>
        <v>0</v>
      </c>
      <c r="AR140" s="95">
        <f t="shared" si="47"/>
        <v>0</v>
      </c>
      <c r="AS140" s="96">
        <f t="shared" si="48"/>
        <v>0</v>
      </c>
      <c r="AT140" s="97">
        <f t="shared" si="49"/>
        <v>0</v>
      </c>
      <c r="AU140" s="69"/>
      <c r="AV140" s="91">
        <f t="shared" si="50"/>
        <v>0</v>
      </c>
      <c r="AW140" s="92">
        <f t="shared" si="51"/>
        <v>0</v>
      </c>
      <c r="AX140" s="96">
        <f t="shared" si="52"/>
        <v>0</v>
      </c>
      <c r="AY140" s="93">
        <f t="shared" si="53"/>
        <v>0</v>
      </c>
      <c r="AZ140" s="69">
        <f t="shared" si="54"/>
        <v>0</v>
      </c>
      <c r="BA140" s="69">
        <f t="shared" si="55"/>
        <v>0</v>
      </c>
      <c r="BB140" s="69">
        <f t="shared" si="56"/>
        <v>0</v>
      </c>
      <c r="BC140" s="92">
        <f t="shared" si="57"/>
        <v>0</v>
      </c>
      <c r="BD140" s="96">
        <f t="shared" si="58"/>
        <v>0</v>
      </c>
      <c r="BE140" s="93">
        <f t="shared" si="59"/>
        <v>0</v>
      </c>
      <c r="BF140" s="69">
        <f t="shared" si="60"/>
        <v>0</v>
      </c>
      <c r="BG140" s="69">
        <f t="shared" si="61"/>
        <v>0</v>
      </c>
      <c r="BH140" s="69">
        <f t="shared" si="62"/>
        <v>0</v>
      </c>
      <c r="BI140" s="92">
        <f t="shared" si="63"/>
        <v>0</v>
      </c>
      <c r="BJ140" s="96">
        <f t="shared" si="64"/>
        <v>0</v>
      </c>
      <c r="BK140" s="93">
        <f t="shared" si="65"/>
        <v>0</v>
      </c>
    </row>
    <row r="141" spans="2:63" ht="13.5" customHeight="1" thickBot="1" thickTop="1">
      <c r="B141" s="32"/>
      <c r="C141" s="192" t="s">
        <v>165</v>
      </c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3" t="s">
        <v>125</v>
      </c>
      <c r="R141" s="193"/>
      <c r="S141" s="193" t="s">
        <v>24</v>
      </c>
      <c r="T141" s="193"/>
      <c r="U141" s="193"/>
      <c r="V141" s="194" t="s">
        <v>126</v>
      </c>
      <c r="W141" s="194"/>
      <c r="X141" s="194"/>
      <c r="Y141" s="187" t="s">
        <v>2</v>
      </c>
      <c r="Z141" s="187"/>
      <c r="AA141" s="187" t="s">
        <v>26</v>
      </c>
      <c r="AB141" s="187"/>
      <c r="AC141" s="187" t="s">
        <v>127</v>
      </c>
      <c r="AD141" s="187"/>
      <c r="AE141" s="188" t="s">
        <v>128</v>
      </c>
      <c r="AF141" s="188"/>
      <c r="AG141" s="189" t="s">
        <v>129</v>
      </c>
      <c r="AH141" s="189"/>
      <c r="AK141" s="91">
        <f t="shared" si="42"/>
        <v>0</v>
      </c>
      <c r="AL141" s="69">
        <f t="shared" si="43"/>
        <v>0</v>
      </c>
      <c r="AM141" s="73">
        <f t="shared" si="69"/>
        <v>0</v>
      </c>
      <c r="AN141" s="82"/>
      <c r="AO141" s="92">
        <f t="shared" si="44"/>
        <v>0</v>
      </c>
      <c r="AP141" s="93">
        <f t="shared" si="45"/>
        <v>0</v>
      </c>
      <c r="AQ141" s="94">
        <f t="shared" si="46"/>
        <v>0</v>
      </c>
      <c r="AR141" s="95">
        <f t="shared" si="47"/>
        <v>0</v>
      </c>
      <c r="AS141" s="96">
        <f t="shared" si="48"/>
        <v>0</v>
      </c>
      <c r="AT141" s="97">
        <f t="shared" si="49"/>
        <v>0</v>
      </c>
      <c r="AU141" s="69"/>
      <c r="AV141" s="91">
        <f t="shared" si="50"/>
        <v>0</v>
      </c>
      <c r="AW141" s="92">
        <f t="shared" si="51"/>
        <v>0</v>
      </c>
      <c r="AX141" s="96">
        <f t="shared" si="52"/>
        <v>0</v>
      </c>
      <c r="AY141" s="93">
        <f t="shared" si="53"/>
        <v>0</v>
      </c>
      <c r="AZ141" s="69">
        <f t="shared" si="54"/>
        <v>0</v>
      </c>
      <c r="BA141" s="69">
        <f t="shared" si="55"/>
        <v>0</v>
      </c>
      <c r="BB141" s="69">
        <f t="shared" si="56"/>
        <v>0</v>
      </c>
      <c r="BC141" s="92">
        <f t="shared" si="57"/>
        <v>0</v>
      </c>
      <c r="BD141" s="96">
        <f t="shared" si="58"/>
        <v>0</v>
      </c>
      <c r="BE141" s="93">
        <f t="shared" si="59"/>
        <v>0</v>
      </c>
      <c r="BF141" s="69">
        <f t="shared" si="60"/>
        <v>0</v>
      </c>
      <c r="BG141" s="69">
        <f t="shared" si="61"/>
        <v>0</v>
      </c>
      <c r="BH141" s="69">
        <f t="shared" si="62"/>
        <v>0</v>
      </c>
      <c r="BI141" s="92">
        <f t="shared" si="63"/>
        <v>0</v>
      </c>
      <c r="BJ141" s="96">
        <f t="shared" si="64"/>
        <v>0</v>
      </c>
      <c r="BK141" s="93">
        <f t="shared" si="65"/>
        <v>0</v>
      </c>
    </row>
    <row r="142" spans="2:63" ht="14.25" thickBot="1" thickTop="1">
      <c r="B142" s="44" t="s">
        <v>132</v>
      </c>
      <c r="C142" s="190" t="s">
        <v>133</v>
      </c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 t="s">
        <v>134</v>
      </c>
      <c r="P142" s="190"/>
      <c r="Q142" s="185" t="s">
        <v>101</v>
      </c>
      <c r="R142" s="185"/>
      <c r="S142" s="52" t="s">
        <v>135</v>
      </c>
      <c r="T142" s="185" t="s">
        <v>101</v>
      </c>
      <c r="U142" s="185"/>
      <c r="V142" s="38" t="s">
        <v>135</v>
      </c>
      <c r="W142" s="185" t="s">
        <v>101</v>
      </c>
      <c r="X142" s="185"/>
      <c r="Y142" s="185" t="s">
        <v>101</v>
      </c>
      <c r="Z142" s="185"/>
      <c r="AA142" s="185" t="s">
        <v>101</v>
      </c>
      <c r="AB142" s="185"/>
      <c r="AC142" s="185" t="s">
        <v>90</v>
      </c>
      <c r="AD142" s="185"/>
      <c r="AE142" s="188"/>
      <c r="AF142" s="188"/>
      <c r="AG142" s="189"/>
      <c r="AH142" s="189"/>
      <c r="AK142" s="91">
        <f t="shared" si="42"/>
        <v>0</v>
      </c>
      <c r="AL142" s="69">
        <f t="shared" si="43"/>
        <v>0</v>
      </c>
      <c r="AM142" s="73">
        <f t="shared" si="69"/>
        <v>0</v>
      </c>
      <c r="AN142" s="82"/>
      <c r="AO142" s="92">
        <f t="shared" si="44"/>
        <v>0</v>
      </c>
      <c r="AP142" s="93">
        <f t="shared" si="45"/>
        <v>0</v>
      </c>
      <c r="AQ142" s="94">
        <f t="shared" si="46"/>
        <v>0</v>
      </c>
      <c r="AR142" s="95">
        <f t="shared" si="47"/>
        <v>0</v>
      </c>
      <c r="AS142" s="96">
        <f t="shared" si="48"/>
        <v>0</v>
      </c>
      <c r="AT142" s="97">
        <f t="shared" si="49"/>
        <v>0</v>
      </c>
      <c r="AU142" s="69"/>
      <c r="AV142" s="91">
        <f t="shared" si="50"/>
        <v>0</v>
      </c>
      <c r="AW142" s="92">
        <f t="shared" si="51"/>
        <v>0</v>
      </c>
      <c r="AX142" s="96">
        <f t="shared" si="52"/>
        <v>0</v>
      </c>
      <c r="AY142" s="93">
        <f t="shared" si="53"/>
        <v>0</v>
      </c>
      <c r="AZ142" s="69">
        <f t="shared" si="54"/>
        <v>0</v>
      </c>
      <c r="BA142" s="69">
        <f t="shared" si="55"/>
        <v>0</v>
      </c>
      <c r="BB142" s="69">
        <f t="shared" si="56"/>
        <v>0</v>
      </c>
      <c r="BC142" s="92">
        <f t="shared" si="57"/>
        <v>0</v>
      </c>
      <c r="BD142" s="96">
        <f t="shared" si="58"/>
        <v>0</v>
      </c>
      <c r="BE142" s="93">
        <f t="shared" si="59"/>
        <v>0</v>
      </c>
      <c r="BF142" s="69">
        <f t="shared" si="60"/>
        <v>0</v>
      </c>
      <c r="BG142" s="69">
        <f t="shared" si="61"/>
        <v>0</v>
      </c>
      <c r="BH142" s="69">
        <f t="shared" si="62"/>
        <v>0</v>
      </c>
      <c r="BI142" s="92">
        <f t="shared" si="63"/>
        <v>0</v>
      </c>
      <c r="BJ142" s="96">
        <f t="shared" si="64"/>
        <v>0</v>
      </c>
      <c r="BK142" s="93">
        <f t="shared" si="65"/>
        <v>0</v>
      </c>
    </row>
    <row r="143" spans="2:63" ht="12.75" customHeight="1">
      <c r="B143" s="35" t="s">
        <v>87</v>
      </c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2"/>
      <c r="P143" s="182"/>
      <c r="Q143" s="182"/>
      <c r="R143" s="182"/>
      <c r="S143" s="15"/>
      <c r="T143" s="182"/>
      <c r="U143" s="182"/>
      <c r="V143" s="36"/>
      <c r="W143" s="182"/>
      <c r="X143" s="182"/>
      <c r="Y143" s="136">
        <f>IF(Q143+T143+W143=0,"",Q143+T143+W143)</f>
      </c>
      <c r="Z143" s="136"/>
      <c r="AA143" s="131">
        <f>IF(AG143=0,"",(AG143*30)-Y143)</f>
      </c>
      <c r="AB143" s="131"/>
      <c r="AC143" s="132">
        <f>IF(OR(AA143=0,Y143=""),"",INT(Y143/AA143*1000+0.5)/10)</f>
      </c>
      <c r="AD143" s="132"/>
      <c r="AE143" s="182"/>
      <c r="AF143" s="182"/>
      <c r="AG143" s="182"/>
      <c r="AH143" s="182"/>
      <c r="AK143" s="91">
        <f t="shared" si="42"/>
        <v>0</v>
      </c>
      <c r="AL143" s="69">
        <f t="shared" si="43"/>
        <v>0</v>
      </c>
      <c r="AM143" s="73">
        <f t="shared" si="69"/>
        <v>0</v>
      </c>
      <c r="AN143" s="82"/>
      <c r="AO143" s="92">
        <f t="shared" si="44"/>
        <v>0</v>
      </c>
      <c r="AP143" s="93">
        <f t="shared" si="45"/>
        <v>0</v>
      </c>
      <c r="AQ143" s="94">
        <f t="shared" si="46"/>
        <v>0</v>
      </c>
      <c r="AR143" s="95">
        <f t="shared" si="47"/>
        <v>0</v>
      </c>
      <c r="AS143" s="96">
        <f t="shared" si="48"/>
        <v>0</v>
      </c>
      <c r="AT143" s="97">
        <f t="shared" si="49"/>
        <v>0</v>
      </c>
      <c r="AU143" s="69"/>
      <c r="AV143" s="91">
        <f t="shared" si="50"/>
        <v>0</v>
      </c>
      <c r="AW143" s="92">
        <f t="shared" si="51"/>
        <v>0</v>
      </c>
      <c r="AX143" s="96">
        <f t="shared" si="52"/>
        <v>0</v>
      </c>
      <c r="AY143" s="93">
        <f t="shared" si="53"/>
        <v>0</v>
      </c>
      <c r="AZ143" s="69">
        <f t="shared" si="54"/>
        <v>0</v>
      </c>
      <c r="BA143" s="69">
        <f t="shared" si="55"/>
        <v>0</v>
      </c>
      <c r="BB143" s="69">
        <f t="shared" si="56"/>
        <v>0</v>
      </c>
      <c r="BC143" s="92">
        <f t="shared" si="57"/>
        <v>0</v>
      </c>
      <c r="BD143" s="96">
        <f t="shared" si="58"/>
        <v>0</v>
      </c>
      <c r="BE143" s="93">
        <f t="shared" si="59"/>
        <v>0</v>
      </c>
      <c r="BF143" s="69">
        <f t="shared" si="60"/>
        <v>0</v>
      </c>
      <c r="BG143" s="69">
        <f t="shared" si="61"/>
        <v>0</v>
      </c>
      <c r="BH143" s="69">
        <f t="shared" si="62"/>
        <v>0</v>
      </c>
      <c r="BI143" s="92">
        <f t="shared" si="63"/>
        <v>0</v>
      </c>
      <c r="BJ143" s="96">
        <f t="shared" si="64"/>
        <v>0</v>
      </c>
      <c r="BK143" s="93">
        <f t="shared" si="65"/>
        <v>0</v>
      </c>
    </row>
    <row r="144" spans="2:63" ht="12.75" customHeight="1">
      <c r="B144" s="35" t="s">
        <v>102</v>
      </c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30"/>
      <c r="P144" s="130"/>
      <c r="Q144" s="130"/>
      <c r="R144" s="130"/>
      <c r="S144" s="16"/>
      <c r="T144" s="130"/>
      <c r="U144" s="130"/>
      <c r="V144" s="33"/>
      <c r="W144" s="130"/>
      <c r="X144" s="130"/>
      <c r="Y144" s="136">
        <f aca="true" t="shared" si="70" ref="Y144:Y153">IF(Q144+T144+W144=0,"",Q144+T144+W144)</f>
      </c>
      <c r="Z144" s="136"/>
      <c r="AA144" s="131">
        <f aca="true" t="shared" si="71" ref="AA144:AA153">IF(AG144=0,"",(AG144*30)-Y144)</f>
      </c>
      <c r="AB144" s="131"/>
      <c r="AC144" s="132">
        <f aca="true" t="shared" si="72" ref="AC144:AC153">IF(OR(AA144=0,Y144=""),"",INT(Y144/AA144*1000+0.5)/10)</f>
      </c>
      <c r="AD144" s="132"/>
      <c r="AE144" s="130"/>
      <c r="AF144" s="130"/>
      <c r="AG144" s="130"/>
      <c r="AH144" s="130"/>
      <c r="AK144" s="91">
        <f t="shared" si="42"/>
        <v>0</v>
      </c>
      <c r="AL144" s="69">
        <f t="shared" si="43"/>
        <v>0</v>
      </c>
      <c r="AM144" s="73">
        <f t="shared" si="69"/>
        <v>0</v>
      </c>
      <c r="AN144" s="82"/>
      <c r="AO144" s="92">
        <f t="shared" si="44"/>
        <v>0</v>
      </c>
      <c r="AP144" s="93">
        <f t="shared" si="45"/>
        <v>0</v>
      </c>
      <c r="AQ144" s="94">
        <f t="shared" si="46"/>
        <v>0</v>
      </c>
      <c r="AR144" s="95">
        <f t="shared" si="47"/>
        <v>0</v>
      </c>
      <c r="AS144" s="96">
        <f t="shared" si="48"/>
        <v>0</v>
      </c>
      <c r="AT144" s="97">
        <f t="shared" si="49"/>
        <v>0</v>
      </c>
      <c r="AU144" s="69"/>
      <c r="AV144" s="91">
        <f t="shared" si="50"/>
        <v>0</v>
      </c>
      <c r="AW144" s="92">
        <f t="shared" si="51"/>
        <v>0</v>
      </c>
      <c r="AX144" s="96">
        <f t="shared" si="52"/>
        <v>0</v>
      </c>
      <c r="AY144" s="93">
        <f t="shared" si="53"/>
        <v>0</v>
      </c>
      <c r="AZ144" s="69">
        <f t="shared" si="54"/>
        <v>0</v>
      </c>
      <c r="BA144" s="69">
        <f t="shared" si="55"/>
        <v>0</v>
      </c>
      <c r="BB144" s="69">
        <f t="shared" si="56"/>
        <v>0</v>
      </c>
      <c r="BC144" s="92">
        <f t="shared" si="57"/>
        <v>0</v>
      </c>
      <c r="BD144" s="96">
        <f t="shared" si="58"/>
        <v>0</v>
      </c>
      <c r="BE144" s="93">
        <f t="shared" si="59"/>
        <v>0</v>
      </c>
      <c r="BF144" s="69">
        <f t="shared" si="60"/>
        <v>0</v>
      </c>
      <c r="BG144" s="69">
        <f t="shared" si="61"/>
        <v>0</v>
      </c>
      <c r="BH144" s="69">
        <f t="shared" si="62"/>
        <v>0</v>
      </c>
      <c r="BI144" s="92">
        <f t="shared" si="63"/>
        <v>0</v>
      </c>
      <c r="BJ144" s="96">
        <f t="shared" si="64"/>
        <v>0</v>
      </c>
      <c r="BK144" s="93">
        <f t="shared" si="65"/>
        <v>0</v>
      </c>
    </row>
    <row r="145" spans="2:63" ht="12.75" customHeight="1">
      <c r="B145" s="35" t="s">
        <v>115</v>
      </c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30"/>
      <c r="P145" s="130"/>
      <c r="Q145" s="130"/>
      <c r="R145" s="130"/>
      <c r="S145" s="16"/>
      <c r="T145" s="130"/>
      <c r="U145" s="130"/>
      <c r="V145" s="33"/>
      <c r="W145" s="130"/>
      <c r="X145" s="130"/>
      <c r="Y145" s="136">
        <f t="shared" si="70"/>
      </c>
      <c r="Z145" s="136"/>
      <c r="AA145" s="131">
        <f t="shared" si="71"/>
      </c>
      <c r="AB145" s="131"/>
      <c r="AC145" s="132">
        <f t="shared" si="72"/>
      </c>
      <c r="AD145" s="132"/>
      <c r="AE145" s="130"/>
      <c r="AF145" s="130"/>
      <c r="AG145" s="130"/>
      <c r="AH145" s="130"/>
      <c r="AK145" s="91">
        <f t="shared" si="42"/>
        <v>0</v>
      </c>
      <c r="AL145" s="69">
        <f t="shared" si="43"/>
        <v>0</v>
      </c>
      <c r="AM145" s="73">
        <f t="shared" si="69"/>
        <v>0</v>
      </c>
      <c r="AN145" s="82"/>
      <c r="AO145" s="92">
        <f t="shared" si="44"/>
        <v>0</v>
      </c>
      <c r="AP145" s="93">
        <f t="shared" si="45"/>
        <v>0</v>
      </c>
      <c r="AQ145" s="94">
        <f t="shared" si="46"/>
        <v>0</v>
      </c>
      <c r="AR145" s="95">
        <f t="shared" si="47"/>
        <v>0</v>
      </c>
      <c r="AS145" s="96">
        <f t="shared" si="48"/>
        <v>0</v>
      </c>
      <c r="AT145" s="97">
        <f t="shared" si="49"/>
        <v>0</v>
      </c>
      <c r="AU145" s="69"/>
      <c r="AV145" s="91">
        <f t="shared" si="50"/>
        <v>0</v>
      </c>
      <c r="AW145" s="92">
        <f t="shared" si="51"/>
        <v>0</v>
      </c>
      <c r="AX145" s="96">
        <f t="shared" si="52"/>
        <v>0</v>
      </c>
      <c r="AY145" s="93">
        <f t="shared" si="53"/>
        <v>0</v>
      </c>
      <c r="AZ145" s="69">
        <f t="shared" si="54"/>
        <v>0</v>
      </c>
      <c r="BA145" s="69">
        <f t="shared" si="55"/>
        <v>0</v>
      </c>
      <c r="BB145" s="69">
        <f t="shared" si="56"/>
        <v>0</v>
      </c>
      <c r="BC145" s="92">
        <f t="shared" si="57"/>
        <v>0</v>
      </c>
      <c r="BD145" s="96">
        <f t="shared" si="58"/>
        <v>0</v>
      </c>
      <c r="BE145" s="93">
        <f t="shared" si="59"/>
        <v>0</v>
      </c>
      <c r="BF145" s="69">
        <f t="shared" si="60"/>
        <v>0</v>
      </c>
      <c r="BG145" s="69">
        <f t="shared" si="61"/>
        <v>0</v>
      </c>
      <c r="BH145" s="69">
        <f t="shared" si="62"/>
        <v>0</v>
      </c>
      <c r="BI145" s="92">
        <f t="shared" si="63"/>
        <v>0</v>
      </c>
      <c r="BJ145" s="96">
        <f t="shared" si="64"/>
        <v>0</v>
      </c>
      <c r="BK145" s="93">
        <f t="shared" si="65"/>
        <v>0</v>
      </c>
    </row>
    <row r="146" spans="2:63" ht="12.75" customHeight="1">
      <c r="B146" s="35" t="s">
        <v>120</v>
      </c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30"/>
      <c r="P146" s="130"/>
      <c r="Q146" s="130"/>
      <c r="R146" s="130"/>
      <c r="S146" s="16"/>
      <c r="T146" s="130"/>
      <c r="U146" s="130"/>
      <c r="V146" s="33"/>
      <c r="W146" s="130"/>
      <c r="X146" s="130"/>
      <c r="Y146" s="136">
        <f t="shared" si="70"/>
      </c>
      <c r="Z146" s="136"/>
      <c r="AA146" s="131">
        <f t="shared" si="71"/>
      </c>
      <c r="AB146" s="131"/>
      <c r="AC146" s="132">
        <f t="shared" si="72"/>
      </c>
      <c r="AD146" s="132"/>
      <c r="AE146" s="130"/>
      <c r="AF146" s="130"/>
      <c r="AG146" s="130"/>
      <c r="AH146" s="130"/>
      <c r="AK146" s="91">
        <f t="shared" si="42"/>
        <v>0</v>
      </c>
      <c r="AL146" s="69">
        <f t="shared" si="43"/>
        <v>0</v>
      </c>
      <c r="AM146" s="73">
        <f t="shared" si="69"/>
        <v>0</v>
      </c>
      <c r="AN146" s="82"/>
      <c r="AO146" s="92">
        <f t="shared" si="44"/>
        <v>0</v>
      </c>
      <c r="AP146" s="93">
        <f t="shared" si="45"/>
        <v>0</v>
      </c>
      <c r="AQ146" s="94">
        <f t="shared" si="46"/>
        <v>0</v>
      </c>
      <c r="AR146" s="95">
        <f t="shared" si="47"/>
        <v>0</v>
      </c>
      <c r="AS146" s="96">
        <f t="shared" si="48"/>
        <v>0</v>
      </c>
      <c r="AT146" s="97">
        <f t="shared" si="49"/>
        <v>0</v>
      </c>
      <c r="AU146" s="69"/>
      <c r="AV146" s="91">
        <f t="shared" si="50"/>
        <v>0</v>
      </c>
      <c r="AW146" s="92">
        <f t="shared" si="51"/>
        <v>0</v>
      </c>
      <c r="AX146" s="96">
        <f t="shared" si="52"/>
        <v>0</v>
      </c>
      <c r="AY146" s="93">
        <f t="shared" si="53"/>
        <v>0</v>
      </c>
      <c r="AZ146" s="69">
        <f t="shared" si="54"/>
        <v>0</v>
      </c>
      <c r="BA146" s="69">
        <f t="shared" si="55"/>
        <v>0</v>
      </c>
      <c r="BB146" s="69">
        <f t="shared" si="56"/>
        <v>0</v>
      </c>
      <c r="BC146" s="92">
        <f t="shared" si="57"/>
        <v>0</v>
      </c>
      <c r="BD146" s="96">
        <f t="shared" si="58"/>
        <v>0</v>
      </c>
      <c r="BE146" s="93">
        <f t="shared" si="59"/>
        <v>0</v>
      </c>
      <c r="BF146" s="69">
        <f t="shared" si="60"/>
        <v>0</v>
      </c>
      <c r="BG146" s="69">
        <f t="shared" si="61"/>
        <v>0</v>
      </c>
      <c r="BH146" s="69">
        <f t="shared" si="62"/>
        <v>0</v>
      </c>
      <c r="BI146" s="92">
        <f t="shared" si="63"/>
        <v>0</v>
      </c>
      <c r="BJ146" s="96">
        <f t="shared" si="64"/>
        <v>0</v>
      </c>
      <c r="BK146" s="93">
        <f t="shared" si="65"/>
        <v>0</v>
      </c>
    </row>
    <row r="147" spans="2:63" ht="12.75" customHeight="1">
      <c r="B147" s="35" t="s">
        <v>152</v>
      </c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30"/>
      <c r="P147" s="130"/>
      <c r="Q147" s="130"/>
      <c r="R147" s="130"/>
      <c r="S147" s="16"/>
      <c r="T147" s="130"/>
      <c r="U147" s="130"/>
      <c r="V147" s="33"/>
      <c r="W147" s="130"/>
      <c r="X147" s="130"/>
      <c r="Y147" s="136">
        <f t="shared" si="70"/>
      </c>
      <c r="Z147" s="136"/>
      <c r="AA147" s="131">
        <f t="shared" si="71"/>
      </c>
      <c r="AB147" s="131"/>
      <c r="AC147" s="132">
        <f t="shared" si="72"/>
      </c>
      <c r="AD147" s="132"/>
      <c r="AE147" s="130"/>
      <c r="AF147" s="130"/>
      <c r="AG147" s="130"/>
      <c r="AH147" s="130"/>
      <c r="AK147" s="91">
        <f t="shared" si="42"/>
        <v>0</v>
      </c>
      <c r="AL147" s="69">
        <f t="shared" si="43"/>
        <v>0</v>
      </c>
      <c r="AM147" s="73">
        <f t="shared" si="69"/>
        <v>0</v>
      </c>
      <c r="AN147" s="82"/>
      <c r="AO147" s="92">
        <f t="shared" si="44"/>
        <v>0</v>
      </c>
      <c r="AP147" s="93">
        <f t="shared" si="45"/>
        <v>0</v>
      </c>
      <c r="AQ147" s="94">
        <f t="shared" si="46"/>
        <v>0</v>
      </c>
      <c r="AR147" s="95">
        <f t="shared" si="47"/>
        <v>0</v>
      </c>
      <c r="AS147" s="96">
        <f t="shared" si="48"/>
        <v>0</v>
      </c>
      <c r="AT147" s="97">
        <f t="shared" si="49"/>
        <v>0</v>
      </c>
      <c r="AU147" s="69"/>
      <c r="AV147" s="91">
        <f t="shared" si="50"/>
        <v>0</v>
      </c>
      <c r="AW147" s="92">
        <f t="shared" si="51"/>
        <v>0</v>
      </c>
      <c r="AX147" s="96">
        <f t="shared" si="52"/>
        <v>0</v>
      </c>
      <c r="AY147" s="93">
        <f t="shared" si="53"/>
        <v>0</v>
      </c>
      <c r="AZ147" s="69">
        <f t="shared" si="54"/>
        <v>0</v>
      </c>
      <c r="BA147" s="69">
        <f t="shared" si="55"/>
        <v>0</v>
      </c>
      <c r="BB147" s="69">
        <f t="shared" si="56"/>
        <v>0</v>
      </c>
      <c r="BC147" s="92">
        <f t="shared" si="57"/>
        <v>0</v>
      </c>
      <c r="BD147" s="96">
        <f t="shared" si="58"/>
        <v>0</v>
      </c>
      <c r="BE147" s="93">
        <f t="shared" si="59"/>
        <v>0</v>
      </c>
      <c r="BF147" s="69">
        <f t="shared" si="60"/>
        <v>0</v>
      </c>
      <c r="BG147" s="69">
        <f t="shared" si="61"/>
        <v>0</v>
      </c>
      <c r="BH147" s="69">
        <f t="shared" si="62"/>
        <v>0</v>
      </c>
      <c r="BI147" s="92">
        <f t="shared" si="63"/>
        <v>0</v>
      </c>
      <c r="BJ147" s="96">
        <f t="shared" si="64"/>
        <v>0</v>
      </c>
      <c r="BK147" s="93">
        <f t="shared" si="65"/>
        <v>0</v>
      </c>
    </row>
    <row r="148" spans="2:63" ht="12.75" customHeight="1">
      <c r="B148" s="35" t="s">
        <v>153</v>
      </c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30"/>
      <c r="P148" s="130"/>
      <c r="Q148" s="130"/>
      <c r="R148" s="130"/>
      <c r="S148" s="33"/>
      <c r="T148" s="130"/>
      <c r="U148" s="130"/>
      <c r="W148" s="130"/>
      <c r="X148" s="130"/>
      <c r="Y148" s="136">
        <f t="shared" si="70"/>
      </c>
      <c r="Z148" s="136"/>
      <c r="AA148" s="131">
        <f t="shared" si="71"/>
      </c>
      <c r="AB148" s="131"/>
      <c r="AC148" s="132">
        <f t="shared" si="72"/>
      </c>
      <c r="AD148" s="132"/>
      <c r="AE148" s="130"/>
      <c r="AF148" s="130"/>
      <c r="AG148" s="130"/>
      <c r="AH148" s="130"/>
      <c r="AK148" s="91">
        <f t="shared" si="42"/>
        <v>0</v>
      </c>
      <c r="AL148" s="69">
        <f t="shared" si="43"/>
        <v>0</v>
      </c>
      <c r="AM148" s="73">
        <f t="shared" si="69"/>
        <v>0</v>
      </c>
      <c r="AN148" s="82"/>
      <c r="AO148" s="92">
        <f t="shared" si="44"/>
        <v>0</v>
      </c>
      <c r="AP148" s="93">
        <f t="shared" si="45"/>
        <v>0</v>
      </c>
      <c r="AQ148" s="94">
        <f t="shared" si="46"/>
        <v>0</v>
      </c>
      <c r="AR148" s="95">
        <f t="shared" si="47"/>
        <v>0</v>
      </c>
      <c r="AS148" s="96">
        <f t="shared" si="48"/>
        <v>0</v>
      </c>
      <c r="AT148" s="97">
        <f t="shared" si="49"/>
        <v>0</v>
      </c>
      <c r="AU148" s="69"/>
      <c r="AV148" s="91">
        <f t="shared" si="50"/>
        <v>0</v>
      </c>
      <c r="AW148" s="92">
        <f t="shared" si="51"/>
        <v>0</v>
      </c>
      <c r="AX148" s="96">
        <f t="shared" si="52"/>
        <v>0</v>
      </c>
      <c r="AY148" s="93">
        <f t="shared" si="53"/>
        <v>0</v>
      </c>
      <c r="AZ148" s="69">
        <f t="shared" si="54"/>
        <v>0</v>
      </c>
      <c r="BA148" s="69">
        <f t="shared" si="55"/>
        <v>0</v>
      </c>
      <c r="BB148" s="69">
        <f t="shared" si="56"/>
        <v>0</v>
      </c>
      <c r="BC148" s="92">
        <f t="shared" si="57"/>
        <v>0</v>
      </c>
      <c r="BD148" s="96">
        <f t="shared" si="58"/>
        <v>0</v>
      </c>
      <c r="BE148" s="93">
        <f t="shared" si="59"/>
        <v>0</v>
      </c>
      <c r="BF148" s="69">
        <f t="shared" si="60"/>
        <v>0</v>
      </c>
      <c r="BG148" s="69">
        <f t="shared" si="61"/>
        <v>0</v>
      </c>
      <c r="BH148" s="69">
        <f t="shared" si="62"/>
        <v>0</v>
      </c>
      <c r="BI148" s="92">
        <f t="shared" si="63"/>
        <v>0</v>
      </c>
      <c r="BJ148" s="96">
        <f t="shared" si="64"/>
        <v>0</v>
      </c>
      <c r="BK148" s="93">
        <f t="shared" si="65"/>
        <v>0</v>
      </c>
    </row>
    <row r="149" spans="2:63" ht="12.75" customHeight="1">
      <c r="B149" s="35" t="s">
        <v>154</v>
      </c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30"/>
      <c r="P149" s="130"/>
      <c r="Q149" s="130"/>
      <c r="R149" s="130"/>
      <c r="S149" s="16"/>
      <c r="T149" s="130"/>
      <c r="U149" s="130"/>
      <c r="V149" s="33"/>
      <c r="W149" s="183"/>
      <c r="X149" s="183"/>
      <c r="Y149" s="136">
        <f t="shared" si="70"/>
      </c>
      <c r="Z149" s="136"/>
      <c r="AA149" s="131">
        <f t="shared" si="71"/>
      </c>
      <c r="AB149" s="131"/>
      <c r="AC149" s="132">
        <f t="shared" si="72"/>
      </c>
      <c r="AD149" s="132"/>
      <c r="AE149" s="130"/>
      <c r="AF149" s="130"/>
      <c r="AG149" s="130"/>
      <c r="AH149" s="130"/>
      <c r="AK149" s="91">
        <f t="shared" si="42"/>
        <v>0</v>
      </c>
      <c r="AL149" s="69">
        <f t="shared" si="43"/>
        <v>0</v>
      </c>
      <c r="AM149" s="73">
        <f t="shared" si="69"/>
        <v>0</v>
      </c>
      <c r="AN149" s="82"/>
      <c r="AO149" s="92">
        <f t="shared" si="44"/>
        <v>0</v>
      </c>
      <c r="AP149" s="93">
        <f t="shared" si="45"/>
        <v>0</v>
      </c>
      <c r="AQ149" s="94">
        <f t="shared" si="46"/>
        <v>0</v>
      </c>
      <c r="AR149" s="95">
        <f t="shared" si="47"/>
        <v>0</v>
      </c>
      <c r="AS149" s="96">
        <f t="shared" si="48"/>
        <v>0</v>
      </c>
      <c r="AT149" s="97">
        <f t="shared" si="49"/>
        <v>0</v>
      </c>
      <c r="AU149" s="69"/>
      <c r="AV149" s="91">
        <f t="shared" si="50"/>
        <v>0</v>
      </c>
      <c r="AW149" s="92">
        <f t="shared" si="51"/>
        <v>0</v>
      </c>
      <c r="AX149" s="96">
        <f t="shared" si="52"/>
        <v>0</v>
      </c>
      <c r="AY149" s="93">
        <f t="shared" si="53"/>
        <v>0</v>
      </c>
      <c r="AZ149" s="69">
        <f t="shared" si="54"/>
        <v>0</v>
      </c>
      <c r="BA149" s="69">
        <f t="shared" si="55"/>
        <v>0</v>
      </c>
      <c r="BB149" s="69">
        <f t="shared" si="56"/>
        <v>0</v>
      </c>
      <c r="BC149" s="92">
        <f t="shared" si="57"/>
        <v>0</v>
      </c>
      <c r="BD149" s="96">
        <f t="shared" si="58"/>
        <v>0</v>
      </c>
      <c r="BE149" s="93">
        <f t="shared" si="59"/>
        <v>0</v>
      </c>
      <c r="BF149" s="69">
        <f t="shared" si="60"/>
        <v>0</v>
      </c>
      <c r="BG149" s="69">
        <f t="shared" si="61"/>
        <v>0</v>
      </c>
      <c r="BH149" s="69">
        <f t="shared" si="62"/>
        <v>0</v>
      </c>
      <c r="BI149" s="92">
        <f t="shared" si="63"/>
        <v>0</v>
      </c>
      <c r="BJ149" s="96">
        <f t="shared" si="64"/>
        <v>0</v>
      </c>
      <c r="BK149" s="93">
        <f t="shared" si="65"/>
        <v>0</v>
      </c>
    </row>
    <row r="150" spans="2:63" ht="12.75">
      <c r="B150" s="35" t="s">
        <v>155</v>
      </c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30"/>
      <c r="P150" s="130"/>
      <c r="Q150" s="130"/>
      <c r="R150" s="130"/>
      <c r="S150" s="16"/>
      <c r="T150" s="130"/>
      <c r="U150" s="130"/>
      <c r="V150" s="33"/>
      <c r="W150" s="130"/>
      <c r="X150" s="130"/>
      <c r="Y150" s="136">
        <f t="shared" si="70"/>
      </c>
      <c r="Z150" s="136"/>
      <c r="AA150" s="131">
        <f t="shared" si="71"/>
      </c>
      <c r="AB150" s="131"/>
      <c r="AC150" s="132">
        <f t="shared" si="72"/>
      </c>
      <c r="AD150" s="132"/>
      <c r="AE150" s="130"/>
      <c r="AF150" s="130"/>
      <c r="AG150" s="130"/>
      <c r="AH150" s="130"/>
      <c r="AK150" s="91">
        <f t="shared" si="42"/>
        <v>0</v>
      </c>
      <c r="AL150" s="69">
        <f t="shared" si="43"/>
        <v>0</v>
      </c>
      <c r="AM150" s="73">
        <f t="shared" si="69"/>
        <v>0</v>
      </c>
      <c r="AN150" s="82"/>
      <c r="AO150" s="92">
        <f t="shared" si="44"/>
        <v>0</v>
      </c>
      <c r="AP150" s="93">
        <f t="shared" si="45"/>
        <v>0</v>
      </c>
      <c r="AQ150" s="94">
        <f t="shared" si="46"/>
        <v>0</v>
      </c>
      <c r="AR150" s="95">
        <f t="shared" si="47"/>
        <v>0</v>
      </c>
      <c r="AS150" s="96">
        <f t="shared" si="48"/>
        <v>0</v>
      </c>
      <c r="AT150" s="97">
        <f t="shared" si="49"/>
        <v>0</v>
      </c>
      <c r="AU150" s="69"/>
      <c r="AV150" s="91">
        <f t="shared" si="50"/>
        <v>0</v>
      </c>
      <c r="AW150" s="92">
        <f t="shared" si="51"/>
        <v>0</v>
      </c>
      <c r="AX150" s="96">
        <f t="shared" si="52"/>
        <v>0</v>
      </c>
      <c r="AY150" s="93">
        <f t="shared" si="53"/>
        <v>0</v>
      </c>
      <c r="AZ150" s="69">
        <f t="shared" si="54"/>
        <v>0</v>
      </c>
      <c r="BA150" s="69">
        <f t="shared" si="55"/>
        <v>0</v>
      </c>
      <c r="BB150" s="69">
        <f t="shared" si="56"/>
        <v>0</v>
      </c>
      <c r="BC150" s="92">
        <f t="shared" si="57"/>
        <v>0</v>
      </c>
      <c r="BD150" s="96">
        <f t="shared" si="58"/>
        <v>0</v>
      </c>
      <c r="BE150" s="93">
        <f t="shared" si="59"/>
        <v>0</v>
      </c>
      <c r="BF150" s="69">
        <f t="shared" si="60"/>
        <v>0</v>
      </c>
      <c r="BG150" s="69">
        <f t="shared" si="61"/>
        <v>0</v>
      </c>
      <c r="BH150" s="69">
        <f t="shared" si="62"/>
        <v>0</v>
      </c>
      <c r="BI150" s="92">
        <f t="shared" si="63"/>
        <v>0</v>
      </c>
      <c r="BJ150" s="96">
        <f t="shared" si="64"/>
        <v>0</v>
      </c>
      <c r="BK150" s="93">
        <f t="shared" si="65"/>
        <v>0</v>
      </c>
    </row>
    <row r="151" spans="2:63" ht="12.75">
      <c r="B151" s="35" t="s">
        <v>156</v>
      </c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30"/>
      <c r="P151" s="130"/>
      <c r="Q151" s="130"/>
      <c r="R151" s="130"/>
      <c r="S151" s="16"/>
      <c r="T151" s="130"/>
      <c r="U151" s="130"/>
      <c r="V151" s="33"/>
      <c r="W151" s="183"/>
      <c r="X151" s="183"/>
      <c r="Y151" s="136">
        <f t="shared" si="70"/>
      </c>
      <c r="Z151" s="136"/>
      <c r="AA151" s="131">
        <f t="shared" si="71"/>
      </c>
      <c r="AB151" s="131"/>
      <c r="AC151" s="132">
        <f t="shared" si="72"/>
      </c>
      <c r="AD151" s="132"/>
      <c r="AE151" s="130"/>
      <c r="AF151" s="130"/>
      <c r="AG151" s="130"/>
      <c r="AH151" s="130"/>
      <c r="AK151" s="91">
        <f t="shared" si="42"/>
        <v>0</v>
      </c>
      <c r="AL151" s="69">
        <f t="shared" si="43"/>
        <v>0</v>
      </c>
      <c r="AM151" s="73">
        <f t="shared" si="69"/>
        <v>0</v>
      </c>
      <c r="AN151" s="82"/>
      <c r="AO151" s="92">
        <f t="shared" si="44"/>
        <v>0</v>
      </c>
      <c r="AP151" s="93">
        <f t="shared" si="45"/>
        <v>0</v>
      </c>
      <c r="AQ151" s="94">
        <f t="shared" si="46"/>
        <v>0</v>
      </c>
      <c r="AR151" s="95">
        <f t="shared" si="47"/>
        <v>0</v>
      </c>
      <c r="AS151" s="96">
        <f t="shared" si="48"/>
        <v>0</v>
      </c>
      <c r="AT151" s="97">
        <f t="shared" si="49"/>
        <v>0</v>
      </c>
      <c r="AU151" s="69"/>
      <c r="AV151" s="91">
        <f t="shared" si="50"/>
        <v>0</v>
      </c>
      <c r="AW151" s="92">
        <f t="shared" si="51"/>
        <v>0</v>
      </c>
      <c r="AX151" s="96">
        <f t="shared" si="52"/>
        <v>0</v>
      </c>
      <c r="AY151" s="93">
        <f t="shared" si="53"/>
        <v>0</v>
      </c>
      <c r="AZ151" s="69">
        <f t="shared" si="54"/>
        <v>0</v>
      </c>
      <c r="BA151" s="69">
        <f t="shared" si="55"/>
        <v>0</v>
      </c>
      <c r="BB151" s="69">
        <f t="shared" si="56"/>
        <v>0</v>
      </c>
      <c r="BC151" s="92">
        <f t="shared" si="57"/>
        <v>0</v>
      </c>
      <c r="BD151" s="96">
        <f t="shared" si="58"/>
        <v>0</v>
      </c>
      <c r="BE151" s="93">
        <f t="shared" si="59"/>
        <v>0</v>
      </c>
      <c r="BF151" s="69">
        <f t="shared" si="60"/>
        <v>0</v>
      </c>
      <c r="BG151" s="69">
        <f t="shared" si="61"/>
        <v>0</v>
      </c>
      <c r="BH151" s="69">
        <f t="shared" si="62"/>
        <v>0</v>
      </c>
      <c r="BI151" s="92">
        <f t="shared" si="63"/>
        <v>0</v>
      </c>
      <c r="BJ151" s="96">
        <f t="shared" si="64"/>
        <v>0</v>
      </c>
      <c r="BK151" s="93">
        <f t="shared" si="65"/>
        <v>0</v>
      </c>
    </row>
    <row r="152" spans="2:63" ht="12.75" customHeight="1">
      <c r="B152" s="35" t="s">
        <v>157</v>
      </c>
      <c r="C152" s="133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5"/>
      <c r="O152" s="130"/>
      <c r="P152" s="130"/>
      <c r="Q152" s="130"/>
      <c r="R152" s="130"/>
      <c r="S152" s="16"/>
      <c r="T152" s="130"/>
      <c r="U152" s="130"/>
      <c r="V152" s="33"/>
      <c r="W152" s="130"/>
      <c r="X152" s="130"/>
      <c r="Y152" s="136">
        <f t="shared" si="70"/>
      </c>
      <c r="Z152" s="136"/>
      <c r="AA152" s="131">
        <f t="shared" si="71"/>
      </c>
      <c r="AB152" s="131"/>
      <c r="AC152" s="132">
        <f t="shared" si="72"/>
      </c>
      <c r="AD152" s="132"/>
      <c r="AE152" s="130"/>
      <c r="AF152" s="130"/>
      <c r="AG152" s="130"/>
      <c r="AH152" s="130"/>
      <c r="AK152" s="91">
        <f t="shared" si="42"/>
        <v>0</v>
      </c>
      <c r="AL152" s="69">
        <f t="shared" si="43"/>
        <v>0</v>
      </c>
      <c r="AM152" s="73">
        <f t="shared" si="69"/>
        <v>0</v>
      </c>
      <c r="AN152" s="82"/>
      <c r="AO152" s="92">
        <f t="shared" si="44"/>
        <v>0</v>
      </c>
      <c r="AP152" s="93">
        <f t="shared" si="45"/>
        <v>0</v>
      </c>
      <c r="AQ152" s="94">
        <f t="shared" si="46"/>
        <v>0</v>
      </c>
      <c r="AR152" s="95">
        <f t="shared" si="47"/>
        <v>0</v>
      </c>
      <c r="AS152" s="96">
        <f t="shared" si="48"/>
        <v>0</v>
      </c>
      <c r="AT152" s="97">
        <f t="shared" si="49"/>
        <v>0</v>
      </c>
      <c r="AU152" s="69"/>
      <c r="AV152" s="91">
        <f t="shared" si="50"/>
        <v>0</v>
      </c>
      <c r="AW152" s="92">
        <f t="shared" si="51"/>
        <v>0</v>
      </c>
      <c r="AX152" s="96">
        <f t="shared" si="52"/>
        <v>0</v>
      </c>
      <c r="AY152" s="93">
        <f t="shared" si="53"/>
        <v>0</v>
      </c>
      <c r="AZ152" s="69">
        <f t="shared" si="54"/>
        <v>0</v>
      </c>
      <c r="BA152" s="69">
        <f t="shared" si="55"/>
        <v>0</v>
      </c>
      <c r="BB152" s="69">
        <f t="shared" si="56"/>
        <v>0</v>
      </c>
      <c r="BC152" s="92">
        <f t="shared" si="57"/>
        <v>0</v>
      </c>
      <c r="BD152" s="96">
        <f t="shared" si="58"/>
        <v>0</v>
      </c>
      <c r="BE152" s="93">
        <f t="shared" si="59"/>
        <v>0</v>
      </c>
      <c r="BF152" s="69">
        <f t="shared" si="60"/>
        <v>0</v>
      </c>
      <c r="BG152" s="69">
        <f t="shared" si="61"/>
        <v>0</v>
      </c>
      <c r="BH152" s="69">
        <f t="shared" si="62"/>
        <v>0</v>
      </c>
      <c r="BI152" s="92">
        <f t="shared" si="63"/>
        <v>0</v>
      </c>
      <c r="BJ152" s="96">
        <f t="shared" si="64"/>
        <v>0</v>
      </c>
      <c r="BK152" s="93">
        <f t="shared" si="65"/>
        <v>0</v>
      </c>
    </row>
    <row r="153" spans="2:63" ht="13.5" thickBot="1">
      <c r="B153" s="35" t="s">
        <v>158</v>
      </c>
      <c r="C153" s="133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5"/>
      <c r="O153" s="130"/>
      <c r="P153" s="130"/>
      <c r="Q153" s="130"/>
      <c r="R153" s="130"/>
      <c r="S153" s="16"/>
      <c r="T153" s="130"/>
      <c r="U153" s="130"/>
      <c r="V153" s="33"/>
      <c r="W153" s="130"/>
      <c r="X153" s="130"/>
      <c r="Y153" s="136">
        <f t="shared" si="70"/>
      </c>
      <c r="Z153" s="136"/>
      <c r="AA153" s="131">
        <f t="shared" si="71"/>
      </c>
      <c r="AB153" s="131"/>
      <c r="AC153" s="132">
        <f t="shared" si="72"/>
      </c>
      <c r="AD153" s="132"/>
      <c r="AE153" s="130"/>
      <c r="AF153" s="130"/>
      <c r="AG153" s="130"/>
      <c r="AH153" s="130"/>
      <c r="AK153" s="91">
        <f t="shared" si="42"/>
        <v>0</v>
      </c>
      <c r="AL153" s="69">
        <f t="shared" si="43"/>
        <v>0</v>
      </c>
      <c r="AM153" s="73">
        <f t="shared" si="69"/>
        <v>0</v>
      </c>
      <c r="AN153" s="82"/>
      <c r="AO153" s="92">
        <f t="shared" si="44"/>
        <v>0</v>
      </c>
      <c r="AP153" s="93">
        <f t="shared" si="45"/>
        <v>0</v>
      </c>
      <c r="AQ153" s="94">
        <f t="shared" si="46"/>
        <v>0</v>
      </c>
      <c r="AR153" s="95">
        <f t="shared" si="47"/>
        <v>0</v>
      </c>
      <c r="AS153" s="96">
        <f t="shared" si="48"/>
        <v>0</v>
      </c>
      <c r="AT153" s="97">
        <f t="shared" si="49"/>
        <v>0</v>
      </c>
      <c r="AU153" s="69"/>
      <c r="AV153" s="91">
        <f t="shared" si="50"/>
        <v>0</v>
      </c>
      <c r="AW153" s="92">
        <f t="shared" si="51"/>
        <v>0</v>
      </c>
      <c r="AX153" s="96">
        <f t="shared" si="52"/>
        <v>0</v>
      </c>
      <c r="AY153" s="93">
        <f t="shared" si="53"/>
        <v>0</v>
      </c>
      <c r="AZ153" s="69">
        <f t="shared" si="54"/>
        <v>0</v>
      </c>
      <c r="BA153" s="69">
        <f t="shared" si="55"/>
        <v>0</v>
      </c>
      <c r="BB153" s="69">
        <f t="shared" si="56"/>
        <v>0</v>
      </c>
      <c r="BC153" s="92">
        <f t="shared" si="57"/>
        <v>0</v>
      </c>
      <c r="BD153" s="96">
        <f t="shared" si="58"/>
        <v>0</v>
      </c>
      <c r="BE153" s="93">
        <f t="shared" si="59"/>
        <v>0</v>
      </c>
      <c r="BF153" s="69">
        <f t="shared" si="60"/>
        <v>0</v>
      </c>
      <c r="BG153" s="69">
        <f t="shared" si="61"/>
        <v>0</v>
      </c>
      <c r="BH153" s="69">
        <f t="shared" si="62"/>
        <v>0</v>
      </c>
      <c r="BI153" s="92">
        <f t="shared" si="63"/>
        <v>0</v>
      </c>
      <c r="BJ153" s="96">
        <f t="shared" si="64"/>
        <v>0</v>
      </c>
      <c r="BK153" s="93">
        <f t="shared" si="65"/>
        <v>0</v>
      </c>
    </row>
    <row r="154" spans="2:63" ht="13.5" thickBot="1">
      <c r="B154" s="195" t="s">
        <v>159</v>
      </c>
      <c r="C154" s="195"/>
      <c r="D154" s="195"/>
      <c r="E154" s="195"/>
      <c r="F154" s="195"/>
      <c r="G154" s="195"/>
      <c r="H154" s="195"/>
      <c r="I154" s="195"/>
      <c r="J154" s="195"/>
      <c r="K154" s="195"/>
      <c r="L154" s="195"/>
      <c r="M154" s="195"/>
      <c r="N154" s="195"/>
      <c r="O154" s="176"/>
      <c r="P154" s="176"/>
      <c r="Q154" s="177">
        <f>IF(SUM(Q143:R151)=0,"",SUM(Q143:R151))</f>
      </c>
      <c r="R154" s="177"/>
      <c r="S154" s="54"/>
      <c r="T154" s="178">
        <f>IF(SUM(T143:U151)=0,"",SUM(T143:U151))</f>
      </c>
      <c r="U154" s="178"/>
      <c r="V154" s="54"/>
      <c r="W154" s="178">
        <f>IF(SUM(W143:X153)=0,"",SUM(W143:X153))</f>
      </c>
      <c r="X154" s="178"/>
      <c r="Y154" s="178">
        <f>IF(SUM(Y143:Z153)=0,"",SUM(Y143:Z153))</f>
      </c>
      <c r="Z154" s="178"/>
      <c r="AA154" s="178">
        <f>IF(SUM(AA143:AB153)=0,"",SUM(AA143:AB153))</f>
      </c>
      <c r="AB154" s="178"/>
      <c r="AC154" s="191">
        <f>IF(OR(AA154=0,AA154="",Y154=""),"",INT(Y154/AA154*1000+0.5)/10)</f>
      </c>
      <c r="AD154" s="191"/>
      <c r="AE154" s="180"/>
      <c r="AF154" s="180"/>
      <c r="AG154" s="178">
        <f>IF(SUM(AG143:AH153)=0,"",SUM(AG143:AH153))</f>
      </c>
      <c r="AH154" s="178"/>
      <c r="AK154" s="91">
        <f t="shared" si="42"/>
        <v>0</v>
      </c>
      <c r="AL154" s="69">
        <f t="shared" si="43"/>
        <v>0</v>
      </c>
      <c r="AM154" s="73">
        <f t="shared" si="69"/>
        <v>0</v>
      </c>
      <c r="AN154" s="82"/>
      <c r="AO154" s="92">
        <f t="shared" si="44"/>
        <v>0</v>
      </c>
      <c r="AP154" s="93">
        <f t="shared" si="45"/>
        <v>0</v>
      </c>
      <c r="AQ154" s="94">
        <f t="shared" si="46"/>
        <v>0</v>
      </c>
      <c r="AR154" s="95">
        <f t="shared" si="47"/>
        <v>0</v>
      </c>
      <c r="AS154" s="96">
        <f t="shared" si="48"/>
        <v>0</v>
      </c>
      <c r="AT154" s="97">
        <f t="shared" si="49"/>
        <v>0</v>
      </c>
      <c r="AU154" s="69"/>
      <c r="AV154" s="91">
        <f t="shared" si="50"/>
        <v>0</v>
      </c>
      <c r="AW154" s="92">
        <f t="shared" si="51"/>
        <v>0</v>
      </c>
      <c r="AX154" s="96">
        <f t="shared" si="52"/>
        <v>0</v>
      </c>
      <c r="AY154" s="93">
        <f t="shared" si="53"/>
        <v>0</v>
      </c>
      <c r="AZ154" s="69">
        <f t="shared" si="54"/>
        <v>0</v>
      </c>
      <c r="BA154" s="69">
        <f t="shared" si="55"/>
        <v>0</v>
      </c>
      <c r="BB154" s="69">
        <f t="shared" si="56"/>
        <v>0</v>
      </c>
      <c r="BC154" s="92">
        <f t="shared" si="57"/>
        <v>0</v>
      </c>
      <c r="BD154" s="96">
        <f t="shared" si="58"/>
        <v>0</v>
      </c>
      <c r="BE154" s="93">
        <f t="shared" si="59"/>
        <v>0</v>
      </c>
      <c r="BF154" s="69">
        <f t="shared" si="60"/>
        <v>0</v>
      </c>
      <c r="BG154" s="69">
        <f t="shared" si="61"/>
        <v>0</v>
      </c>
      <c r="BH154" s="69">
        <f t="shared" si="62"/>
        <v>0</v>
      </c>
      <c r="BI154" s="92">
        <f t="shared" si="63"/>
        <v>0</v>
      </c>
      <c r="BJ154" s="96">
        <f t="shared" si="64"/>
        <v>0</v>
      </c>
      <c r="BK154" s="93">
        <f t="shared" si="65"/>
        <v>0</v>
      </c>
    </row>
    <row r="155" spans="2:63" ht="13.5" customHeight="1" thickBot="1" thickTop="1">
      <c r="B155" s="32"/>
      <c r="C155" s="192" t="s">
        <v>166</v>
      </c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87" t="s">
        <v>125</v>
      </c>
      <c r="R155" s="187"/>
      <c r="S155" s="193" t="s">
        <v>24</v>
      </c>
      <c r="T155" s="193"/>
      <c r="U155" s="193"/>
      <c r="V155" s="194" t="s">
        <v>126</v>
      </c>
      <c r="W155" s="194"/>
      <c r="X155" s="194"/>
      <c r="Y155" s="187" t="s">
        <v>2</v>
      </c>
      <c r="Z155" s="187"/>
      <c r="AA155" s="187" t="s">
        <v>26</v>
      </c>
      <c r="AB155" s="187"/>
      <c r="AC155" s="187" t="s">
        <v>127</v>
      </c>
      <c r="AD155" s="187"/>
      <c r="AE155" s="188" t="s">
        <v>128</v>
      </c>
      <c r="AF155" s="188"/>
      <c r="AG155" s="189" t="s">
        <v>129</v>
      </c>
      <c r="AH155" s="189"/>
      <c r="AK155" s="91">
        <f t="shared" si="42"/>
        <v>0</v>
      </c>
      <c r="AL155" s="69">
        <f t="shared" si="43"/>
        <v>0</v>
      </c>
      <c r="AM155" s="73">
        <f t="shared" si="69"/>
        <v>0</v>
      </c>
      <c r="AN155" s="82"/>
      <c r="AO155" s="92">
        <f t="shared" si="44"/>
        <v>0</v>
      </c>
      <c r="AP155" s="93">
        <f t="shared" si="45"/>
        <v>0</v>
      </c>
      <c r="AQ155" s="94">
        <f t="shared" si="46"/>
        <v>0</v>
      </c>
      <c r="AR155" s="95">
        <f t="shared" si="47"/>
        <v>0</v>
      </c>
      <c r="AS155" s="96">
        <f t="shared" si="48"/>
        <v>0</v>
      </c>
      <c r="AT155" s="97">
        <f t="shared" si="49"/>
        <v>0</v>
      </c>
      <c r="AU155" s="69"/>
      <c r="AV155" s="91">
        <f t="shared" si="50"/>
        <v>0</v>
      </c>
      <c r="AW155" s="92">
        <f t="shared" si="51"/>
        <v>0</v>
      </c>
      <c r="AX155" s="96">
        <f t="shared" si="52"/>
        <v>0</v>
      </c>
      <c r="AY155" s="93">
        <f t="shared" si="53"/>
        <v>0</v>
      </c>
      <c r="AZ155" s="69">
        <f t="shared" si="54"/>
        <v>0</v>
      </c>
      <c r="BA155" s="69">
        <f t="shared" si="55"/>
        <v>0</v>
      </c>
      <c r="BB155" s="69">
        <f t="shared" si="56"/>
        <v>0</v>
      </c>
      <c r="BC155" s="92">
        <f t="shared" si="57"/>
        <v>0</v>
      </c>
      <c r="BD155" s="96">
        <f t="shared" si="58"/>
        <v>0</v>
      </c>
      <c r="BE155" s="93">
        <f t="shared" si="59"/>
        <v>0</v>
      </c>
      <c r="BF155" s="69">
        <f t="shared" si="60"/>
        <v>0</v>
      </c>
      <c r="BG155" s="69">
        <f t="shared" si="61"/>
        <v>0</v>
      </c>
      <c r="BH155" s="69">
        <f t="shared" si="62"/>
        <v>0</v>
      </c>
      <c r="BI155" s="92">
        <f t="shared" si="63"/>
        <v>0</v>
      </c>
      <c r="BJ155" s="96">
        <f t="shared" si="64"/>
        <v>0</v>
      </c>
      <c r="BK155" s="93">
        <f t="shared" si="65"/>
        <v>0</v>
      </c>
    </row>
    <row r="156" spans="2:63" ht="14.25" thickBot="1" thickTop="1">
      <c r="B156" s="44" t="s">
        <v>132</v>
      </c>
      <c r="C156" s="190" t="s">
        <v>133</v>
      </c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 t="s">
        <v>134</v>
      </c>
      <c r="P156" s="190"/>
      <c r="Q156" s="185" t="s">
        <v>101</v>
      </c>
      <c r="R156" s="185"/>
      <c r="S156" s="52" t="s">
        <v>135</v>
      </c>
      <c r="T156" s="185" t="s">
        <v>101</v>
      </c>
      <c r="U156" s="185"/>
      <c r="V156" s="38" t="s">
        <v>135</v>
      </c>
      <c r="W156" s="185" t="s">
        <v>101</v>
      </c>
      <c r="X156" s="185"/>
      <c r="Y156" s="185" t="s">
        <v>101</v>
      </c>
      <c r="Z156" s="185"/>
      <c r="AA156" s="185" t="s">
        <v>101</v>
      </c>
      <c r="AB156" s="185"/>
      <c r="AC156" s="185" t="s">
        <v>90</v>
      </c>
      <c r="AD156" s="185"/>
      <c r="AE156" s="188"/>
      <c r="AF156" s="188"/>
      <c r="AG156" s="189"/>
      <c r="AH156" s="189"/>
      <c r="AK156" s="91">
        <f t="shared" si="42"/>
        <v>0</v>
      </c>
      <c r="AL156" s="69">
        <f t="shared" si="43"/>
        <v>0</v>
      </c>
      <c r="AM156" s="73">
        <f t="shared" si="69"/>
        <v>0</v>
      </c>
      <c r="AN156" s="82"/>
      <c r="AO156" s="92">
        <f t="shared" si="44"/>
        <v>0</v>
      </c>
      <c r="AP156" s="93">
        <f t="shared" si="45"/>
        <v>0</v>
      </c>
      <c r="AQ156" s="94">
        <f t="shared" si="46"/>
        <v>0</v>
      </c>
      <c r="AR156" s="95">
        <f t="shared" si="47"/>
        <v>0</v>
      </c>
      <c r="AS156" s="96">
        <f t="shared" si="48"/>
        <v>0</v>
      </c>
      <c r="AT156" s="97">
        <f t="shared" si="49"/>
        <v>0</v>
      </c>
      <c r="AU156" s="69"/>
      <c r="AV156" s="91">
        <f t="shared" si="50"/>
        <v>0</v>
      </c>
      <c r="AW156" s="92">
        <f t="shared" si="51"/>
        <v>0</v>
      </c>
      <c r="AX156" s="96">
        <f t="shared" si="52"/>
        <v>0</v>
      </c>
      <c r="AY156" s="93">
        <f t="shared" si="53"/>
        <v>0</v>
      </c>
      <c r="AZ156" s="69">
        <f t="shared" si="54"/>
        <v>0</v>
      </c>
      <c r="BA156" s="69">
        <f t="shared" si="55"/>
        <v>0</v>
      </c>
      <c r="BB156" s="69">
        <f t="shared" si="56"/>
        <v>0</v>
      </c>
      <c r="BC156" s="92">
        <f t="shared" si="57"/>
        <v>0</v>
      </c>
      <c r="BD156" s="96">
        <f t="shared" si="58"/>
        <v>0</v>
      </c>
      <c r="BE156" s="93">
        <f t="shared" si="59"/>
        <v>0</v>
      </c>
      <c r="BF156" s="69">
        <f t="shared" si="60"/>
        <v>0</v>
      </c>
      <c r="BG156" s="69">
        <f t="shared" si="61"/>
        <v>0</v>
      </c>
      <c r="BH156" s="69">
        <f t="shared" si="62"/>
        <v>0</v>
      </c>
      <c r="BI156" s="92">
        <f t="shared" si="63"/>
        <v>0</v>
      </c>
      <c r="BJ156" s="96">
        <f t="shared" si="64"/>
        <v>0</v>
      </c>
      <c r="BK156" s="93">
        <f t="shared" si="65"/>
        <v>0</v>
      </c>
    </row>
    <row r="157" spans="2:63" ht="12.75" customHeight="1">
      <c r="B157" s="35" t="s">
        <v>87</v>
      </c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2"/>
      <c r="P157" s="182"/>
      <c r="Q157" s="182"/>
      <c r="R157" s="182"/>
      <c r="S157" s="15"/>
      <c r="T157" s="182"/>
      <c r="U157" s="182"/>
      <c r="V157" s="36"/>
      <c r="W157" s="182"/>
      <c r="X157" s="182"/>
      <c r="Y157" s="136">
        <f>IF(Q157+T157+W157=0,"",Q157+T157+W157)</f>
      </c>
      <c r="Z157" s="136"/>
      <c r="AA157" s="131">
        <f>IF(AG157=0,"",(AG157*30)-Y157)</f>
      </c>
      <c r="AB157" s="131"/>
      <c r="AC157" s="132">
        <f>IF(OR(AA157=0,Y157=""),"",INT(Y157/AA157*1000+0.5)/10)</f>
      </c>
      <c r="AD157" s="132"/>
      <c r="AE157" s="182"/>
      <c r="AF157" s="182"/>
      <c r="AG157" s="182"/>
      <c r="AH157" s="182"/>
      <c r="AK157" s="91">
        <f t="shared" si="42"/>
        <v>0</v>
      </c>
      <c r="AL157" s="69">
        <f t="shared" si="43"/>
        <v>0</v>
      </c>
      <c r="AM157" s="73">
        <f t="shared" si="69"/>
        <v>0</v>
      </c>
      <c r="AN157" s="82"/>
      <c r="AO157" s="92">
        <f t="shared" si="44"/>
        <v>0</v>
      </c>
      <c r="AP157" s="93">
        <f t="shared" si="45"/>
        <v>0</v>
      </c>
      <c r="AQ157" s="94">
        <f t="shared" si="46"/>
        <v>0</v>
      </c>
      <c r="AR157" s="95">
        <f t="shared" si="47"/>
        <v>0</v>
      </c>
      <c r="AS157" s="96">
        <f t="shared" si="48"/>
        <v>0</v>
      </c>
      <c r="AT157" s="97">
        <f t="shared" si="49"/>
        <v>0</v>
      </c>
      <c r="AU157" s="69"/>
      <c r="AV157" s="91">
        <f t="shared" si="50"/>
        <v>0</v>
      </c>
      <c r="AW157" s="92">
        <f t="shared" si="51"/>
        <v>0</v>
      </c>
      <c r="AX157" s="96">
        <f t="shared" si="52"/>
        <v>0</v>
      </c>
      <c r="AY157" s="93">
        <f t="shared" si="53"/>
        <v>0</v>
      </c>
      <c r="AZ157" s="69">
        <f t="shared" si="54"/>
        <v>0</v>
      </c>
      <c r="BA157" s="69">
        <f t="shared" si="55"/>
        <v>0</v>
      </c>
      <c r="BB157" s="69">
        <f t="shared" si="56"/>
        <v>0</v>
      </c>
      <c r="BC157" s="92">
        <f t="shared" si="57"/>
        <v>0</v>
      </c>
      <c r="BD157" s="96">
        <f t="shared" si="58"/>
        <v>0</v>
      </c>
      <c r="BE157" s="93">
        <f t="shared" si="59"/>
        <v>0</v>
      </c>
      <c r="BF157" s="69">
        <f t="shared" si="60"/>
        <v>0</v>
      </c>
      <c r="BG157" s="69">
        <f t="shared" si="61"/>
        <v>0</v>
      </c>
      <c r="BH157" s="69">
        <f t="shared" si="62"/>
        <v>0</v>
      </c>
      <c r="BI157" s="92">
        <f t="shared" si="63"/>
        <v>0</v>
      </c>
      <c r="BJ157" s="96">
        <f t="shared" si="64"/>
        <v>0</v>
      </c>
      <c r="BK157" s="93">
        <f t="shared" si="65"/>
        <v>0</v>
      </c>
    </row>
    <row r="158" spans="2:63" ht="12.75" customHeight="1">
      <c r="B158" s="35" t="s">
        <v>102</v>
      </c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30"/>
      <c r="P158" s="130"/>
      <c r="Q158" s="130"/>
      <c r="R158" s="130"/>
      <c r="S158" s="16"/>
      <c r="T158" s="130"/>
      <c r="U158" s="130"/>
      <c r="V158" s="33"/>
      <c r="W158" s="130"/>
      <c r="X158" s="130"/>
      <c r="Y158" s="136">
        <f aca="true" t="shared" si="73" ref="Y158:Y167">IF(Q158+T158+W158=0,"",Q158+T158+W158)</f>
      </c>
      <c r="Z158" s="136"/>
      <c r="AA158" s="131">
        <f aca="true" t="shared" si="74" ref="AA158:AA166">IF(AG158=0,"",(AG158*30)-Y158)</f>
      </c>
      <c r="AB158" s="131"/>
      <c r="AC158" s="132">
        <f aca="true" t="shared" si="75" ref="AC158:AC167">IF(OR(AA158=0,Y158=""),"",INT(Y158/AA158*1000+0.5)/10)</f>
      </c>
      <c r="AD158" s="132"/>
      <c r="AE158" s="130"/>
      <c r="AF158" s="130"/>
      <c r="AG158" s="130"/>
      <c r="AH158" s="130"/>
      <c r="AK158" s="91">
        <f t="shared" si="42"/>
        <v>0</v>
      </c>
      <c r="AL158" s="69">
        <f t="shared" si="43"/>
        <v>0</v>
      </c>
      <c r="AM158" s="73">
        <f t="shared" si="69"/>
        <v>0</v>
      </c>
      <c r="AN158" s="82"/>
      <c r="AO158" s="92">
        <f t="shared" si="44"/>
        <v>0</v>
      </c>
      <c r="AP158" s="93">
        <f t="shared" si="45"/>
        <v>0</v>
      </c>
      <c r="AQ158" s="94">
        <f t="shared" si="46"/>
        <v>0</v>
      </c>
      <c r="AR158" s="95">
        <f t="shared" si="47"/>
        <v>0</v>
      </c>
      <c r="AS158" s="96">
        <f t="shared" si="48"/>
        <v>0</v>
      </c>
      <c r="AT158" s="97">
        <f t="shared" si="49"/>
        <v>0</v>
      </c>
      <c r="AU158" s="69"/>
      <c r="AV158" s="91">
        <f t="shared" si="50"/>
        <v>0</v>
      </c>
      <c r="AW158" s="92">
        <f t="shared" si="51"/>
        <v>0</v>
      </c>
      <c r="AX158" s="96">
        <f t="shared" si="52"/>
        <v>0</v>
      </c>
      <c r="AY158" s="93">
        <f t="shared" si="53"/>
        <v>0</v>
      </c>
      <c r="AZ158" s="69">
        <f t="shared" si="54"/>
        <v>0</v>
      </c>
      <c r="BA158" s="69">
        <f t="shared" si="55"/>
        <v>0</v>
      </c>
      <c r="BB158" s="69">
        <f t="shared" si="56"/>
        <v>0</v>
      </c>
      <c r="BC158" s="92">
        <f t="shared" si="57"/>
        <v>0</v>
      </c>
      <c r="BD158" s="96">
        <f t="shared" si="58"/>
        <v>0</v>
      </c>
      <c r="BE158" s="93">
        <f t="shared" si="59"/>
        <v>0</v>
      </c>
      <c r="BF158" s="69">
        <f t="shared" si="60"/>
        <v>0</v>
      </c>
      <c r="BG158" s="69">
        <f t="shared" si="61"/>
        <v>0</v>
      </c>
      <c r="BH158" s="69">
        <f t="shared" si="62"/>
        <v>0</v>
      </c>
      <c r="BI158" s="92">
        <f t="shared" si="63"/>
        <v>0</v>
      </c>
      <c r="BJ158" s="96">
        <f t="shared" si="64"/>
        <v>0</v>
      </c>
      <c r="BK158" s="93">
        <f t="shared" si="65"/>
        <v>0</v>
      </c>
    </row>
    <row r="159" spans="2:63" ht="12.75" customHeight="1">
      <c r="B159" s="35" t="s">
        <v>115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30"/>
      <c r="P159" s="130"/>
      <c r="Q159" s="130"/>
      <c r="R159" s="130"/>
      <c r="S159" s="16"/>
      <c r="T159" s="130"/>
      <c r="U159" s="130"/>
      <c r="V159" s="33"/>
      <c r="W159" s="130"/>
      <c r="X159" s="130"/>
      <c r="Y159" s="136">
        <f t="shared" si="73"/>
      </c>
      <c r="Z159" s="136"/>
      <c r="AA159" s="131">
        <f t="shared" si="74"/>
      </c>
      <c r="AB159" s="131"/>
      <c r="AC159" s="132">
        <f t="shared" si="75"/>
      </c>
      <c r="AD159" s="132"/>
      <c r="AE159" s="130"/>
      <c r="AF159" s="130"/>
      <c r="AG159" s="130"/>
      <c r="AH159" s="130"/>
      <c r="AK159" s="91">
        <f t="shared" si="42"/>
        <v>0</v>
      </c>
      <c r="AL159" s="69">
        <f t="shared" si="43"/>
        <v>0</v>
      </c>
      <c r="AM159" s="73">
        <f t="shared" si="69"/>
        <v>0</v>
      </c>
      <c r="AN159" s="82"/>
      <c r="AO159" s="92">
        <f t="shared" si="44"/>
        <v>0</v>
      </c>
      <c r="AP159" s="93">
        <f t="shared" si="45"/>
        <v>0</v>
      </c>
      <c r="AQ159" s="94">
        <f t="shared" si="46"/>
        <v>0</v>
      </c>
      <c r="AR159" s="95">
        <f t="shared" si="47"/>
        <v>0</v>
      </c>
      <c r="AS159" s="96">
        <f t="shared" si="48"/>
        <v>0</v>
      </c>
      <c r="AT159" s="97">
        <f t="shared" si="49"/>
        <v>0</v>
      </c>
      <c r="AU159" s="69"/>
      <c r="AV159" s="91">
        <f t="shared" si="50"/>
        <v>0</v>
      </c>
      <c r="AW159" s="92">
        <f t="shared" si="51"/>
        <v>0</v>
      </c>
      <c r="AX159" s="96">
        <f t="shared" si="52"/>
        <v>0</v>
      </c>
      <c r="AY159" s="93">
        <f t="shared" si="53"/>
        <v>0</v>
      </c>
      <c r="AZ159" s="69">
        <f t="shared" si="54"/>
        <v>0</v>
      </c>
      <c r="BA159" s="69">
        <f t="shared" si="55"/>
        <v>0</v>
      </c>
      <c r="BB159" s="69">
        <f t="shared" si="56"/>
        <v>0</v>
      </c>
      <c r="BC159" s="92">
        <f t="shared" si="57"/>
        <v>0</v>
      </c>
      <c r="BD159" s="96">
        <f t="shared" si="58"/>
        <v>0</v>
      </c>
      <c r="BE159" s="93">
        <f t="shared" si="59"/>
        <v>0</v>
      </c>
      <c r="BF159" s="69">
        <f t="shared" si="60"/>
        <v>0</v>
      </c>
      <c r="BG159" s="69">
        <f t="shared" si="61"/>
        <v>0</v>
      </c>
      <c r="BH159" s="69">
        <f t="shared" si="62"/>
        <v>0</v>
      </c>
      <c r="BI159" s="92">
        <f t="shared" si="63"/>
        <v>0</v>
      </c>
      <c r="BJ159" s="96">
        <f t="shared" si="64"/>
        <v>0</v>
      </c>
      <c r="BK159" s="93">
        <f t="shared" si="65"/>
        <v>0</v>
      </c>
    </row>
    <row r="160" spans="2:63" ht="12.75" customHeight="1">
      <c r="B160" s="35" t="s">
        <v>120</v>
      </c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30"/>
      <c r="P160" s="130"/>
      <c r="Q160" s="130"/>
      <c r="R160" s="130"/>
      <c r="S160" s="16"/>
      <c r="T160" s="130"/>
      <c r="U160" s="130"/>
      <c r="V160" s="33"/>
      <c r="W160" s="130"/>
      <c r="X160" s="130"/>
      <c r="Y160" s="136">
        <f t="shared" si="73"/>
      </c>
      <c r="Z160" s="136"/>
      <c r="AA160" s="131">
        <f t="shared" si="74"/>
      </c>
      <c r="AB160" s="131"/>
      <c r="AC160" s="132">
        <f t="shared" si="75"/>
      </c>
      <c r="AD160" s="132"/>
      <c r="AE160" s="130"/>
      <c r="AF160" s="130"/>
      <c r="AG160" s="130"/>
      <c r="AH160" s="130"/>
      <c r="AK160" s="91">
        <f t="shared" si="42"/>
        <v>0</v>
      </c>
      <c r="AL160" s="69">
        <f t="shared" si="43"/>
        <v>0</v>
      </c>
      <c r="AM160" s="73">
        <f t="shared" si="69"/>
        <v>0</v>
      </c>
      <c r="AN160" s="82"/>
      <c r="AO160" s="92">
        <f t="shared" si="44"/>
        <v>0</v>
      </c>
      <c r="AP160" s="93">
        <f t="shared" si="45"/>
        <v>0</v>
      </c>
      <c r="AQ160" s="94">
        <f t="shared" si="46"/>
        <v>0</v>
      </c>
      <c r="AR160" s="95">
        <f t="shared" si="47"/>
        <v>0</v>
      </c>
      <c r="AS160" s="96">
        <f t="shared" si="48"/>
        <v>0</v>
      </c>
      <c r="AT160" s="97">
        <f t="shared" si="49"/>
        <v>0</v>
      </c>
      <c r="AU160" s="69"/>
      <c r="AV160" s="91">
        <f t="shared" si="50"/>
        <v>0</v>
      </c>
      <c r="AW160" s="92">
        <f t="shared" si="51"/>
        <v>0</v>
      </c>
      <c r="AX160" s="96">
        <f t="shared" si="52"/>
        <v>0</v>
      </c>
      <c r="AY160" s="93">
        <f t="shared" si="53"/>
        <v>0</v>
      </c>
      <c r="AZ160" s="69">
        <f t="shared" si="54"/>
        <v>0</v>
      </c>
      <c r="BA160" s="69">
        <f t="shared" si="55"/>
        <v>0</v>
      </c>
      <c r="BB160" s="69">
        <f t="shared" si="56"/>
        <v>0</v>
      </c>
      <c r="BC160" s="92">
        <f t="shared" si="57"/>
        <v>0</v>
      </c>
      <c r="BD160" s="96">
        <f t="shared" si="58"/>
        <v>0</v>
      </c>
      <c r="BE160" s="93">
        <f t="shared" si="59"/>
        <v>0</v>
      </c>
      <c r="BF160" s="69">
        <f t="shared" si="60"/>
        <v>0</v>
      </c>
      <c r="BG160" s="69">
        <f t="shared" si="61"/>
        <v>0</v>
      </c>
      <c r="BH160" s="69">
        <f t="shared" si="62"/>
        <v>0</v>
      </c>
      <c r="BI160" s="92">
        <f t="shared" si="63"/>
        <v>0</v>
      </c>
      <c r="BJ160" s="96">
        <f t="shared" si="64"/>
        <v>0</v>
      </c>
      <c r="BK160" s="93">
        <f t="shared" si="65"/>
        <v>0</v>
      </c>
    </row>
    <row r="161" spans="2:63" ht="12.75" customHeight="1">
      <c r="B161" s="35" t="s">
        <v>152</v>
      </c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30"/>
      <c r="P161" s="130"/>
      <c r="Q161" s="130"/>
      <c r="R161" s="130"/>
      <c r="S161" s="16"/>
      <c r="T161" s="130"/>
      <c r="U161" s="130"/>
      <c r="V161" s="33"/>
      <c r="W161" s="130"/>
      <c r="X161" s="130"/>
      <c r="Y161" s="136">
        <f t="shared" si="73"/>
      </c>
      <c r="Z161" s="136"/>
      <c r="AA161" s="131">
        <f t="shared" si="74"/>
      </c>
      <c r="AB161" s="131"/>
      <c r="AC161" s="132">
        <f t="shared" si="75"/>
      </c>
      <c r="AD161" s="132"/>
      <c r="AE161" s="130"/>
      <c r="AF161" s="130"/>
      <c r="AG161" s="130"/>
      <c r="AH161" s="130"/>
      <c r="AK161" s="91">
        <f t="shared" si="42"/>
        <v>0</v>
      </c>
      <c r="AL161" s="69">
        <f t="shared" si="43"/>
        <v>0</v>
      </c>
      <c r="AM161" s="73">
        <f t="shared" si="69"/>
        <v>0</v>
      </c>
      <c r="AN161" s="82"/>
      <c r="AO161" s="92">
        <f t="shared" si="44"/>
        <v>0</v>
      </c>
      <c r="AP161" s="93">
        <f t="shared" si="45"/>
        <v>0</v>
      </c>
      <c r="AQ161" s="94">
        <f t="shared" si="46"/>
        <v>0</v>
      </c>
      <c r="AR161" s="95">
        <f t="shared" si="47"/>
        <v>0</v>
      </c>
      <c r="AS161" s="96">
        <f t="shared" si="48"/>
        <v>0</v>
      </c>
      <c r="AT161" s="97">
        <f t="shared" si="49"/>
        <v>0</v>
      </c>
      <c r="AU161" s="69"/>
      <c r="AV161" s="91">
        <f t="shared" si="50"/>
        <v>0</v>
      </c>
      <c r="AW161" s="92">
        <f t="shared" si="51"/>
        <v>0</v>
      </c>
      <c r="AX161" s="96">
        <f t="shared" si="52"/>
        <v>0</v>
      </c>
      <c r="AY161" s="93">
        <f t="shared" si="53"/>
        <v>0</v>
      </c>
      <c r="AZ161" s="69">
        <f t="shared" si="54"/>
        <v>0</v>
      </c>
      <c r="BA161" s="69">
        <f t="shared" si="55"/>
        <v>0</v>
      </c>
      <c r="BB161" s="69">
        <f t="shared" si="56"/>
        <v>0</v>
      </c>
      <c r="BC161" s="92">
        <f t="shared" si="57"/>
        <v>0</v>
      </c>
      <c r="BD161" s="96">
        <f t="shared" si="58"/>
        <v>0</v>
      </c>
      <c r="BE161" s="93">
        <f t="shared" si="59"/>
        <v>0</v>
      </c>
      <c r="BF161" s="69">
        <f t="shared" si="60"/>
        <v>0</v>
      </c>
      <c r="BG161" s="69">
        <f t="shared" si="61"/>
        <v>0</v>
      </c>
      <c r="BH161" s="69">
        <f t="shared" si="62"/>
        <v>0</v>
      </c>
      <c r="BI161" s="92">
        <f t="shared" si="63"/>
        <v>0</v>
      </c>
      <c r="BJ161" s="96">
        <f t="shared" si="64"/>
        <v>0</v>
      </c>
      <c r="BK161" s="93">
        <f t="shared" si="65"/>
        <v>0</v>
      </c>
    </row>
    <row r="162" spans="2:63" ht="12.75">
      <c r="B162" s="35" t="s">
        <v>153</v>
      </c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30"/>
      <c r="P162" s="130"/>
      <c r="Q162" s="130"/>
      <c r="R162" s="130"/>
      <c r="S162" s="33"/>
      <c r="T162" s="130"/>
      <c r="U162" s="130"/>
      <c r="W162" s="130"/>
      <c r="X162" s="130"/>
      <c r="Y162" s="136">
        <f t="shared" si="73"/>
      </c>
      <c r="Z162" s="136"/>
      <c r="AA162" s="131">
        <f t="shared" si="74"/>
      </c>
      <c r="AB162" s="131"/>
      <c r="AC162" s="132">
        <f t="shared" si="75"/>
      </c>
      <c r="AD162" s="132"/>
      <c r="AE162" s="130"/>
      <c r="AF162" s="130"/>
      <c r="AG162" s="130"/>
      <c r="AH162" s="130"/>
      <c r="AK162" s="91">
        <f t="shared" si="42"/>
        <v>0</v>
      </c>
      <c r="AL162" s="69">
        <f t="shared" si="43"/>
        <v>0</v>
      </c>
      <c r="AM162" s="73">
        <f t="shared" si="69"/>
        <v>0</v>
      </c>
      <c r="AN162" s="82"/>
      <c r="AO162" s="92">
        <f t="shared" si="44"/>
        <v>0</v>
      </c>
      <c r="AP162" s="93">
        <f t="shared" si="45"/>
        <v>0</v>
      </c>
      <c r="AQ162" s="94">
        <f t="shared" si="46"/>
        <v>0</v>
      </c>
      <c r="AR162" s="95">
        <f t="shared" si="47"/>
        <v>0</v>
      </c>
      <c r="AS162" s="96">
        <f t="shared" si="48"/>
        <v>0</v>
      </c>
      <c r="AT162" s="97">
        <f t="shared" si="49"/>
        <v>0</v>
      </c>
      <c r="AU162" s="69"/>
      <c r="AV162" s="91">
        <f t="shared" si="50"/>
        <v>0</v>
      </c>
      <c r="AW162" s="92">
        <f t="shared" si="51"/>
        <v>0</v>
      </c>
      <c r="AX162" s="96">
        <f t="shared" si="52"/>
        <v>0</v>
      </c>
      <c r="AY162" s="93">
        <f t="shared" si="53"/>
        <v>0</v>
      </c>
      <c r="AZ162" s="69">
        <f t="shared" si="54"/>
        <v>0</v>
      </c>
      <c r="BA162" s="69">
        <f t="shared" si="55"/>
        <v>0</v>
      </c>
      <c r="BB162" s="69">
        <f t="shared" si="56"/>
        <v>0</v>
      </c>
      <c r="BC162" s="92">
        <f t="shared" si="57"/>
        <v>0</v>
      </c>
      <c r="BD162" s="96">
        <f t="shared" si="58"/>
        <v>0</v>
      </c>
      <c r="BE162" s="93">
        <f t="shared" si="59"/>
        <v>0</v>
      </c>
      <c r="BF162" s="69">
        <f t="shared" si="60"/>
        <v>0</v>
      </c>
      <c r="BG162" s="69">
        <f t="shared" si="61"/>
        <v>0</v>
      </c>
      <c r="BH162" s="69">
        <f t="shared" si="62"/>
        <v>0</v>
      </c>
      <c r="BI162" s="92">
        <f t="shared" si="63"/>
        <v>0</v>
      </c>
      <c r="BJ162" s="96">
        <f t="shared" si="64"/>
        <v>0</v>
      </c>
      <c r="BK162" s="93">
        <f t="shared" si="65"/>
        <v>0</v>
      </c>
    </row>
    <row r="163" spans="2:63" ht="12.75">
      <c r="B163" s="35" t="s">
        <v>154</v>
      </c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30"/>
      <c r="P163" s="130"/>
      <c r="Q163" s="130"/>
      <c r="R163" s="130"/>
      <c r="S163" s="16"/>
      <c r="T163" s="130"/>
      <c r="U163" s="130"/>
      <c r="V163" s="33"/>
      <c r="W163" s="183"/>
      <c r="X163" s="183"/>
      <c r="Y163" s="136">
        <f t="shared" si="73"/>
      </c>
      <c r="Z163" s="136"/>
      <c r="AA163" s="131">
        <f t="shared" si="74"/>
      </c>
      <c r="AB163" s="131"/>
      <c r="AC163" s="132">
        <f t="shared" si="75"/>
      </c>
      <c r="AD163" s="132"/>
      <c r="AE163" s="130"/>
      <c r="AF163" s="130"/>
      <c r="AG163" s="130"/>
      <c r="AH163" s="130"/>
      <c r="AK163" s="91">
        <f t="shared" si="42"/>
        <v>0</v>
      </c>
      <c r="AL163" s="69">
        <f t="shared" si="43"/>
        <v>0</v>
      </c>
      <c r="AM163" s="73">
        <f t="shared" si="69"/>
        <v>0</v>
      </c>
      <c r="AN163" s="82"/>
      <c r="AO163" s="92">
        <f t="shared" si="44"/>
        <v>0</v>
      </c>
      <c r="AP163" s="93">
        <f t="shared" si="45"/>
        <v>0</v>
      </c>
      <c r="AQ163" s="94">
        <f t="shared" si="46"/>
        <v>0</v>
      </c>
      <c r="AR163" s="95">
        <f t="shared" si="47"/>
        <v>0</v>
      </c>
      <c r="AS163" s="96">
        <f t="shared" si="48"/>
        <v>0</v>
      </c>
      <c r="AT163" s="97">
        <f t="shared" si="49"/>
        <v>0</v>
      </c>
      <c r="AU163" s="69"/>
      <c r="AV163" s="91">
        <f t="shared" si="50"/>
        <v>0</v>
      </c>
      <c r="AW163" s="92">
        <f t="shared" si="51"/>
        <v>0</v>
      </c>
      <c r="AX163" s="96">
        <f t="shared" si="52"/>
        <v>0</v>
      </c>
      <c r="AY163" s="93">
        <f t="shared" si="53"/>
        <v>0</v>
      </c>
      <c r="AZ163" s="69">
        <f t="shared" si="54"/>
        <v>0</v>
      </c>
      <c r="BA163" s="69">
        <f t="shared" si="55"/>
        <v>0</v>
      </c>
      <c r="BB163" s="69">
        <f t="shared" si="56"/>
        <v>0</v>
      </c>
      <c r="BC163" s="92">
        <f t="shared" si="57"/>
        <v>0</v>
      </c>
      <c r="BD163" s="96">
        <f t="shared" si="58"/>
        <v>0</v>
      </c>
      <c r="BE163" s="93">
        <f t="shared" si="59"/>
        <v>0</v>
      </c>
      <c r="BF163" s="69">
        <f t="shared" si="60"/>
        <v>0</v>
      </c>
      <c r="BG163" s="69">
        <f t="shared" si="61"/>
        <v>0</v>
      </c>
      <c r="BH163" s="69">
        <f t="shared" si="62"/>
        <v>0</v>
      </c>
      <c r="BI163" s="92">
        <f t="shared" si="63"/>
        <v>0</v>
      </c>
      <c r="BJ163" s="96">
        <f t="shared" si="64"/>
        <v>0</v>
      </c>
      <c r="BK163" s="93">
        <f t="shared" si="65"/>
        <v>0</v>
      </c>
    </row>
    <row r="164" spans="2:63" ht="12.75">
      <c r="B164" s="35" t="s">
        <v>155</v>
      </c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30"/>
      <c r="P164" s="130"/>
      <c r="Q164" s="130"/>
      <c r="R164" s="130"/>
      <c r="S164" s="16"/>
      <c r="T164" s="130"/>
      <c r="U164" s="130"/>
      <c r="V164" s="33"/>
      <c r="W164" s="130"/>
      <c r="X164" s="130"/>
      <c r="Y164" s="136">
        <f t="shared" si="73"/>
      </c>
      <c r="Z164" s="136"/>
      <c r="AA164" s="131">
        <f t="shared" si="74"/>
      </c>
      <c r="AB164" s="131"/>
      <c r="AC164" s="132">
        <f t="shared" si="75"/>
      </c>
      <c r="AD164" s="132"/>
      <c r="AE164" s="130"/>
      <c r="AF164" s="130"/>
      <c r="AG164" s="130"/>
      <c r="AH164" s="130"/>
      <c r="AK164" s="91">
        <f t="shared" si="42"/>
        <v>0</v>
      </c>
      <c r="AL164" s="69">
        <f t="shared" si="43"/>
        <v>0</v>
      </c>
      <c r="AM164" s="73">
        <f t="shared" si="69"/>
        <v>0</v>
      </c>
      <c r="AN164" s="82"/>
      <c r="AO164" s="92">
        <f t="shared" si="44"/>
        <v>0</v>
      </c>
      <c r="AP164" s="93">
        <f t="shared" si="45"/>
        <v>0</v>
      </c>
      <c r="AQ164" s="94">
        <f t="shared" si="46"/>
        <v>0</v>
      </c>
      <c r="AR164" s="95">
        <f t="shared" si="47"/>
        <v>0</v>
      </c>
      <c r="AS164" s="96">
        <f t="shared" si="48"/>
        <v>0</v>
      </c>
      <c r="AT164" s="97">
        <f t="shared" si="49"/>
        <v>0</v>
      </c>
      <c r="AU164" s="69"/>
      <c r="AV164" s="91">
        <f t="shared" si="50"/>
        <v>0</v>
      </c>
      <c r="AW164" s="92">
        <f t="shared" si="51"/>
        <v>0</v>
      </c>
      <c r="AX164" s="96">
        <f t="shared" si="52"/>
        <v>0</v>
      </c>
      <c r="AY164" s="93">
        <f t="shared" si="53"/>
        <v>0</v>
      </c>
      <c r="AZ164" s="69">
        <f t="shared" si="54"/>
        <v>0</v>
      </c>
      <c r="BA164" s="69">
        <f t="shared" si="55"/>
        <v>0</v>
      </c>
      <c r="BB164" s="69">
        <f t="shared" si="56"/>
        <v>0</v>
      </c>
      <c r="BC164" s="92">
        <f t="shared" si="57"/>
        <v>0</v>
      </c>
      <c r="BD164" s="96">
        <f t="shared" si="58"/>
        <v>0</v>
      </c>
      <c r="BE164" s="93">
        <f t="shared" si="59"/>
        <v>0</v>
      </c>
      <c r="BF164" s="69">
        <f t="shared" si="60"/>
        <v>0</v>
      </c>
      <c r="BG164" s="69">
        <f t="shared" si="61"/>
        <v>0</v>
      </c>
      <c r="BH164" s="69">
        <f t="shared" si="62"/>
        <v>0</v>
      </c>
      <c r="BI164" s="92">
        <f t="shared" si="63"/>
        <v>0</v>
      </c>
      <c r="BJ164" s="96">
        <f t="shared" si="64"/>
        <v>0</v>
      </c>
      <c r="BK164" s="93">
        <f t="shared" si="65"/>
        <v>0</v>
      </c>
    </row>
    <row r="165" spans="2:63" ht="12.75">
      <c r="B165" s="35" t="s">
        <v>156</v>
      </c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30"/>
      <c r="P165" s="130"/>
      <c r="Q165" s="130"/>
      <c r="R165" s="130"/>
      <c r="S165" s="16"/>
      <c r="T165" s="130"/>
      <c r="U165" s="130"/>
      <c r="V165" s="33"/>
      <c r="W165" s="183"/>
      <c r="X165" s="183"/>
      <c r="Y165" s="136">
        <f t="shared" si="73"/>
      </c>
      <c r="Z165" s="136"/>
      <c r="AA165" s="131">
        <f t="shared" si="74"/>
      </c>
      <c r="AB165" s="131"/>
      <c r="AC165" s="132">
        <f t="shared" si="75"/>
      </c>
      <c r="AD165" s="132"/>
      <c r="AE165" s="130"/>
      <c r="AF165" s="130"/>
      <c r="AG165" s="130"/>
      <c r="AH165" s="130"/>
      <c r="AK165" s="91">
        <f t="shared" si="42"/>
        <v>0</v>
      </c>
      <c r="AL165" s="69">
        <f t="shared" si="43"/>
        <v>0</v>
      </c>
      <c r="AM165" s="73">
        <f t="shared" si="69"/>
        <v>0</v>
      </c>
      <c r="AN165" s="82"/>
      <c r="AO165" s="92">
        <f t="shared" si="44"/>
        <v>0</v>
      </c>
      <c r="AP165" s="93">
        <f t="shared" si="45"/>
        <v>0</v>
      </c>
      <c r="AQ165" s="94">
        <f t="shared" si="46"/>
        <v>0</v>
      </c>
      <c r="AR165" s="95">
        <f t="shared" si="47"/>
        <v>0</v>
      </c>
      <c r="AS165" s="96">
        <f t="shared" si="48"/>
        <v>0</v>
      </c>
      <c r="AT165" s="97">
        <f t="shared" si="49"/>
        <v>0</v>
      </c>
      <c r="AU165" s="69"/>
      <c r="AV165" s="91">
        <f t="shared" si="50"/>
        <v>0</v>
      </c>
      <c r="AW165" s="92">
        <f t="shared" si="51"/>
        <v>0</v>
      </c>
      <c r="AX165" s="96">
        <f t="shared" si="52"/>
        <v>0</v>
      </c>
      <c r="AY165" s="93">
        <f t="shared" si="53"/>
        <v>0</v>
      </c>
      <c r="AZ165" s="69">
        <f t="shared" si="54"/>
        <v>0</v>
      </c>
      <c r="BA165" s="69">
        <f t="shared" si="55"/>
        <v>0</v>
      </c>
      <c r="BB165" s="69">
        <f t="shared" si="56"/>
        <v>0</v>
      </c>
      <c r="BC165" s="92">
        <f t="shared" si="57"/>
        <v>0</v>
      </c>
      <c r="BD165" s="96">
        <f t="shared" si="58"/>
        <v>0</v>
      </c>
      <c r="BE165" s="93">
        <f t="shared" si="59"/>
        <v>0</v>
      </c>
      <c r="BF165" s="69">
        <f t="shared" si="60"/>
        <v>0</v>
      </c>
      <c r="BG165" s="69">
        <f t="shared" si="61"/>
        <v>0</v>
      </c>
      <c r="BH165" s="69">
        <f t="shared" si="62"/>
        <v>0</v>
      </c>
      <c r="BI165" s="92">
        <f t="shared" si="63"/>
        <v>0</v>
      </c>
      <c r="BJ165" s="96">
        <f t="shared" si="64"/>
        <v>0</v>
      </c>
      <c r="BK165" s="93">
        <f t="shared" si="65"/>
        <v>0</v>
      </c>
    </row>
    <row r="166" spans="2:63" ht="12.75">
      <c r="B166" s="35" t="s">
        <v>157</v>
      </c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30"/>
      <c r="P166" s="130"/>
      <c r="Q166" s="130"/>
      <c r="R166" s="130"/>
      <c r="S166" s="16"/>
      <c r="T166" s="130"/>
      <c r="U166" s="130"/>
      <c r="V166" s="33"/>
      <c r="W166" s="130"/>
      <c r="X166" s="130"/>
      <c r="Y166" s="136">
        <f t="shared" si="73"/>
      </c>
      <c r="Z166" s="136"/>
      <c r="AA166" s="131">
        <f t="shared" si="74"/>
      </c>
      <c r="AB166" s="131"/>
      <c r="AC166" s="132">
        <f t="shared" si="75"/>
      </c>
      <c r="AD166" s="132"/>
      <c r="AE166" s="130"/>
      <c r="AF166" s="130"/>
      <c r="AG166" s="130"/>
      <c r="AH166" s="130"/>
      <c r="AK166" s="91">
        <f t="shared" si="42"/>
        <v>0</v>
      </c>
      <c r="AL166" s="69">
        <f t="shared" si="43"/>
        <v>0</v>
      </c>
      <c r="AM166" s="73">
        <f t="shared" si="69"/>
        <v>0</v>
      </c>
      <c r="AN166" s="82"/>
      <c r="AO166" s="92">
        <f t="shared" si="44"/>
        <v>0</v>
      </c>
      <c r="AP166" s="93">
        <f t="shared" si="45"/>
        <v>0</v>
      </c>
      <c r="AQ166" s="94">
        <f t="shared" si="46"/>
        <v>0</v>
      </c>
      <c r="AR166" s="95">
        <f t="shared" si="47"/>
        <v>0</v>
      </c>
      <c r="AS166" s="96">
        <f t="shared" si="48"/>
        <v>0</v>
      </c>
      <c r="AT166" s="97">
        <f t="shared" si="49"/>
        <v>0</v>
      </c>
      <c r="AU166" s="69"/>
      <c r="AV166" s="91">
        <f t="shared" si="50"/>
        <v>0</v>
      </c>
      <c r="AW166" s="92">
        <f t="shared" si="51"/>
        <v>0</v>
      </c>
      <c r="AX166" s="96">
        <f t="shared" si="52"/>
        <v>0</v>
      </c>
      <c r="AY166" s="93">
        <f t="shared" si="53"/>
        <v>0</v>
      </c>
      <c r="AZ166" s="69">
        <f t="shared" si="54"/>
        <v>0</v>
      </c>
      <c r="BA166" s="69">
        <f t="shared" si="55"/>
        <v>0</v>
      </c>
      <c r="BB166" s="69">
        <f t="shared" si="56"/>
        <v>0</v>
      </c>
      <c r="BC166" s="92">
        <f t="shared" si="57"/>
        <v>0</v>
      </c>
      <c r="BD166" s="96">
        <f t="shared" si="58"/>
        <v>0</v>
      </c>
      <c r="BE166" s="93">
        <f t="shared" si="59"/>
        <v>0</v>
      </c>
      <c r="BF166" s="69">
        <f t="shared" si="60"/>
        <v>0</v>
      </c>
      <c r="BG166" s="69">
        <f t="shared" si="61"/>
        <v>0</v>
      </c>
      <c r="BH166" s="69">
        <f t="shared" si="62"/>
        <v>0</v>
      </c>
      <c r="BI166" s="92">
        <f t="shared" si="63"/>
        <v>0</v>
      </c>
      <c r="BJ166" s="96">
        <f t="shared" si="64"/>
        <v>0</v>
      </c>
      <c r="BK166" s="93">
        <f t="shared" si="65"/>
        <v>0</v>
      </c>
    </row>
    <row r="167" spans="2:63" ht="13.5" thickBot="1">
      <c r="B167" s="35" t="s">
        <v>158</v>
      </c>
      <c r="C167" s="181" t="s">
        <v>192</v>
      </c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30"/>
      <c r="P167" s="130"/>
      <c r="Q167" s="130"/>
      <c r="R167" s="130"/>
      <c r="S167" s="16"/>
      <c r="T167" s="130"/>
      <c r="U167" s="130"/>
      <c r="V167" s="33"/>
      <c r="W167" s="182"/>
      <c r="X167" s="182"/>
      <c r="Y167" s="136">
        <f t="shared" si="73"/>
      </c>
      <c r="Z167" s="136"/>
      <c r="AA167" s="131">
        <v>300</v>
      </c>
      <c r="AB167" s="131"/>
      <c r="AC167" s="132">
        <f t="shared" si="75"/>
      </c>
      <c r="AD167" s="132"/>
      <c r="AE167" s="130"/>
      <c r="AF167" s="130"/>
      <c r="AG167" s="130">
        <v>10</v>
      </c>
      <c r="AH167" s="130"/>
      <c r="AK167" s="91">
        <f t="shared" si="42"/>
        <v>0</v>
      </c>
      <c r="AL167" s="69">
        <f t="shared" si="43"/>
        <v>0</v>
      </c>
      <c r="AM167" s="73">
        <f t="shared" si="69"/>
        <v>0</v>
      </c>
      <c r="AN167" s="82"/>
      <c r="AO167" s="92">
        <f t="shared" si="44"/>
        <v>0</v>
      </c>
      <c r="AP167" s="93">
        <f t="shared" si="45"/>
        <v>0</v>
      </c>
      <c r="AQ167" s="94">
        <f t="shared" si="46"/>
        <v>0</v>
      </c>
      <c r="AR167" s="95">
        <f t="shared" si="47"/>
        <v>0</v>
      </c>
      <c r="AS167" s="96">
        <f t="shared" si="48"/>
        <v>0</v>
      </c>
      <c r="AT167" s="97">
        <f t="shared" si="49"/>
        <v>0</v>
      </c>
      <c r="AU167" s="69"/>
      <c r="AV167" s="91">
        <f t="shared" si="50"/>
        <v>0</v>
      </c>
      <c r="AW167" s="92">
        <f t="shared" si="51"/>
        <v>0</v>
      </c>
      <c r="AX167" s="96">
        <f t="shared" si="52"/>
        <v>0</v>
      </c>
      <c r="AY167" s="93">
        <f t="shared" si="53"/>
        <v>0</v>
      </c>
      <c r="AZ167" s="69">
        <f t="shared" si="54"/>
        <v>0</v>
      </c>
      <c r="BA167" s="69">
        <f t="shared" si="55"/>
        <v>0</v>
      </c>
      <c r="BB167" s="69">
        <f t="shared" si="56"/>
        <v>0</v>
      </c>
      <c r="BC167" s="92">
        <f t="shared" si="57"/>
        <v>0</v>
      </c>
      <c r="BD167" s="96">
        <f t="shared" si="58"/>
        <v>0</v>
      </c>
      <c r="BE167" s="93">
        <f t="shared" si="59"/>
        <v>0</v>
      </c>
      <c r="BF167" s="69">
        <f t="shared" si="60"/>
        <v>0</v>
      </c>
      <c r="BG167" s="69">
        <f t="shared" si="61"/>
        <v>0</v>
      </c>
      <c r="BH167" s="69">
        <f t="shared" si="62"/>
        <v>0</v>
      </c>
      <c r="BI167" s="92">
        <f t="shared" si="63"/>
        <v>0</v>
      </c>
      <c r="BJ167" s="96">
        <f t="shared" si="64"/>
        <v>0</v>
      </c>
      <c r="BK167" s="93">
        <f t="shared" si="65"/>
        <v>0</v>
      </c>
    </row>
    <row r="168" spans="2:63" ht="13.5" thickBot="1">
      <c r="B168" s="174" t="s">
        <v>159</v>
      </c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5"/>
      <c r="O168" s="176"/>
      <c r="P168" s="176"/>
      <c r="Q168" s="177">
        <f>IF(SUM(Q157:R167)=0,"",SUM(Q157:R167))</f>
      </c>
      <c r="R168" s="177"/>
      <c r="S168" s="54"/>
      <c r="T168" s="178">
        <f>IF(SUM(T157:U167)=0,"",SUM(T157:U167))</f>
      </c>
      <c r="U168" s="178"/>
      <c r="V168" s="54"/>
      <c r="W168" s="178">
        <f>IF(SUM(W157:X167)=0,"",SUM(W157:X167))</f>
      </c>
      <c r="X168" s="178"/>
      <c r="Y168" s="178">
        <f>IF(SUM(Y157:Z167)=0,"",SUM(Y157:Z167))</f>
      </c>
      <c r="Z168" s="178"/>
      <c r="AA168" s="178">
        <f>IF(SUM(AA157:AB167)=0,"",SUM(AA157:AB167))</f>
        <v>300</v>
      </c>
      <c r="AB168" s="178"/>
      <c r="AC168" s="179">
        <f>IF(OR(AA168=0,AA168="",Y168=""),"",INT(Y168/AA168*1000+0.5)/10)</f>
      </c>
      <c r="AD168" s="179"/>
      <c r="AE168" s="180"/>
      <c r="AF168" s="180"/>
      <c r="AG168" s="178">
        <f>IF(SUM(AG157:AH167)=0,"",SUM(AG157:AH167))</f>
        <v>10</v>
      </c>
      <c r="AH168" s="178"/>
      <c r="AK168" s="91">
        <f t="shared" si="42"/>
        <v>0</v>
      </c>
      <c r="AL168" s="69">
        <f t="shared" si="43"/>
        <v>0</v>
      </c>
      <c r="AM168" s="73">
        <f t="shared" si="69"/>
        <v>0</v>
      </c>
      <c r="AN168" s="82"/>
      <c r="AO168" s="92">
        <f t="shared" si="44"/>
        <v>0</v>
      </c>
      <c r="AP168" s="93">
        <f t="shared" si="45"/>
        <v>0</v>
      </c>
      <c r="AQ168" s="94">
        <f t="shared" si="46"/>
        <v>0</v>
      </c>
      <c r="AR168" s="95">
        <f t="shared" si="47"/>
        <v>0</v>
      </c>
      <c r="AS168" s="96">
        <f t="shared" si="48"/>
        <v>0</v>
      </c>
      <c r="AT168" s="97">
        <f t="shared" si="49"/>
        <v>0</v>
      </c>
      <c r="AU168" s="69"/>
      <c r="AV168" s="91">
        <f t="shared" si="50"/>
        <v>0</v>
      </c>
      <c r="AW168" s="106">
        <f t="shared" si="51"/>
        <v>0</v>
      </c>
      <c r="AX168" s="107">
        <f t="shared" si="52"/>
        <v>0</v>
      </c>
      <c r="AY168" s="108">
        <f t="shared" si="53"/>
        <v>0</v>
      </c>
      <c r="AZ168" s="69">
        <f t="shared" si="54"/>
        <v>0</v>
      </c>
      <c r="BA168" s="69">
        <f t="shared" si="55"/>
        <v>0</v>
      </c>
      <c r="BB168" s="69">
        <f t="shared" si="56"/>
        <v>0</v>
      </c>
      <c r="BC168" s="106">
        <f t="shared" si="57"/>
        <v>0</v>
      </c>
      <c r="BD168" s="107">
        <f t="shared" si="58"/>
        <v>0</v>
      </c>
      <c r="BE168" s="108">
        <f t="shared" si="59"/>
        <v>0</v>
      </c>
      <c r="BF168" s="69">
        <f t="shared" si="60"/>
        <v>0</v>
      </c>
      <c r="BG168" s="69">
        <f t="shared" si="61"/>
        <v>0</v>
      </c>
      <c r="BH168" s="69">
        <f t="shared" si="62"/>
        <v>0</v>
      </c>
      <c r="BI168" s="92">
        <f t="shared" si="63"/>
        <v>0</v>
      </c>
      <c r="BJ168" s="96">
        <f t="shared" si="64"/>
        <v>0</v>
      </c>
      <c r="BK168" s="93">
        <f t="shared" si="65"/>
        <v>0</v>
      </c>
    </row>
    <row r="169" spans="37:63" ht="13.5" thickTop="1">
      <c r="AK169" s="90">
        <f>SUM(AK59:AK168)</f>
        <v>0</v>
      </c>
      <c r="AL169" s="90">
        <f>SUM(AL59:AL168)</f>
        <v>0</v>
      </c>
      <c r="AM169" s="90">
        <f>SUM(AM59:AM168)</f>
        <v>0</v>
      </c>
      <c r="AN169" s="109"/>
      <c r="AO169" s="89">
        <f aca="true" t="shared" si="76" ref="AO169:AT169">SUM(AO59:AO168)</f>
        <v>0</v>
      </c>
      <c r="AP169" s="89">
        <f t="shared" si="76"/>
        <v>0</v>
      </c>
      <c r="AQ169" s="90">
        <f t="shared" si="76"/>
        <v>0</v>
      </c>
      <c r="AR169" s="90">
        <f t="shared" si="76"/>
        <v>0</v>
      </c>
      <c r="AS169" s="89">
        <f t="shared" si="76"/>
        <v>0</v>
      </c>
      <c r="AT169" s="89">
        <f t="shared" si="76"/>
        <v>0</v>
      </c>
      <c r="AU169" s="80"/>
      <c r="AV169" s="79">
        <f aca="true" t="shared" si="77" ref="AV169:BK169">SUM(AV59:AV168)</f>
        <v>0</v>
      </c>
      <c r="AW169" s="110">
        <f t="shared" si="77"/>
        <v>0</v>
      </c>
      <c r="AX169" s="110">
        <f t="shared" si="77"/>
        <v>0</v>
      </c>
      <c r="AY169" s="110">
        <f t="shared" si="77"/>
        <v>0</v>
      </c>
      <c r="AZ169" s="111">
        <f t="shared" si="77"/>
        <v>0</v>
      </c>
      <c r="BA169" s="111">
        <f t="shared" si="77"/>
        <v>0</v>
      </c>
      <c r="BB169" s="111">
        <f t="shared" si="77"/>
        <v>0</v>
      </c>
      <c r="BC169" s="97">
        <f t="shared" si="77"/>
        <v>0</v>
      </c>
      <c r="BD169" s="97">
        <f t="shared" si="77"/>
        <v>0</v>
      </c>
      <c r="BE169" s="96">
        <f t="shared" si="77"/>
        <v>0</v>
      </c>
      <c r="BF169" s="112">
        <f t="shared" si="77"/>
        <v>0</v>
      </c>
      <c r="BG169" s="112">
        <f t="shared" si="77"/>
        <v>0</v>
      </c>
      <c r="BH169" s="113">
        <f t="shared" si="77"/>
        <v>0</v>
      </c>
      <c r="BI169" s="114">
        <f t="shared" si="77"/>
        <v>0</v>
      </c>
      <c r="BJ169" s="114">
        <f t="shared" si="77"/>
        <v>0</v>
      </c>
      <c r="BK169" s="100">
        <f t="shared" si="77"/>
        <v>0</v>
      </c>
    </row>
    <row r="170" spans="37:63" ht="12.75">
      <c r="AK170" s="90" t="s">
        <v>136</v>
      </c>
      <c r="AL170" s="90" t="s">
        <v>137</v>
      </c>
      <c r="AM170" s="90" t="s">
        <v>138</v>
      </c>
      <c r="AN170" s="72"/>
      <c r="AO170" s="89" t="s">
        <v>138</v>
      </c>
      <c r="AP170" s="84" t="s">
        <v>139</v>
      </c>
      <c r="AQ170" s="90" t="s">
        <v>136</v>
      </c>
      <c r="AR170" s="90" t="s">
        <v>140</v>
      </c>
      <c r="AS170" s="89" t="s">
        <v>141</v>
      </c>
      <c r="AT170" s="88" t="s">
        <v>142</v>
      </c>
      <c r="AU170" s="72"/>
      <c r="AV170" s="115" t="s">
        <v>130</v>
      </c>
      <c r="AW170" s="89" t="s">
        <v>144</v>
      </c>
      <c r="AX170" s="89" t="s">
        <v>184</v>
      </c>
      <c r="AY170" s="89" t="s">
        <v>184</v>
      </c>
      <c r="AZ170" s="90" t="s">
        <v>145</v>
      </c>
      <c r="BA170" s="90" t="s">
        <v>185</v>
      </c>
      <c r="BB170" s="90" t="s">
        <v>185</v>
      </c>
      <c r="BC170" s="89" t="s">
        <v>146</v>
      </c>
      <c r="BD170" s="89" t="s">
        <v>147</v>
      </c>
      <c r="BE170" s="89" t="s">
        <v>147</v>
      </c>
      <c r="BF170" s="90" t="s">
        <v>148</v>
      </c>
      <c r="BG170" s="90" t="s">
        <v>149</v>
      </c>
      <c r="BH170" s="90" t="s">
        <v>149</v>
      </c>
      <c r="BI170" s="89" t="s">
        <v>150</v>
      </c>
      <c r="BJ170" s="89" t="s">
        <v>151</v>
      </c>
      <c r="BK170" s="89" t="s">
        <v>151</v>
      </c>
    </row>
    <row r="171" spans="37:63" ht="15" customHeight="1">
      <c r="AK171" s="171" t="s">
        <v>181</v>
      </c>
      <c r="AL171" s="171"/>
      <c r="AM171" s="171"/>
      <c r="AN171" s="116"/>
      <c r="AO171" s="172" t="s">
        <v>182</v>
      </c>
      <c r="AP171" s="172"/>
      <c r="AQ171" s="172"/>
      <c r="AR171" s="172"/>
      <c r="AS171" s="172"/>
      <c r="AT171" s="172"/>
      <c r="AU171" s="116"/>
      <c r="AV171" s="104" t="s">
        <v>130</v>
      </c>
      <c r="AW171" s="171" t="s">
        <v>131</v>
      </c>
      <c r="AX171" s="171"/>
      <c r="AY171" s="171"/>
      <c r="AZ171" s="171"/>
      <c r="BA171" s="171"/>
      <c r="BB171" s="171"/>
      <c r="BC171" s="171" t="s">
        <v>91</v>
      </c>
      <c r="BD171" s="171"/>
      <c r="BE171" s="171"/>
      <c r="BF171" s="171"/>
      <c r="BG171" s="171"/>
      <c r="BH171" s="171"/>
      <c r="BI171" s="171"/>
      <c r="BJ171" s="171"/>
      <c r="BK171" s="171"/>
    </row>
    <row r="172" spans="37:63" ht="15" customHeight="1">
      <c r="AK172" s="117"/>
      <c r="AL172" s="117"/>
      <c r="AM172" s="117"/>
      <c r="AN172" s="118"/>
      <c r="AO172" s="117"/>
      <c r="AP172" s="117"/>
      <c r="AQ172" s="117"/>
      <c r="AR172" s="117"/>
      <c r="AS172" s="117"/>
      <c r="AT172" s="117"/>
      <c r="AU172" s="118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</row>
    <row r="173" spans="3:20" ht="12.75">
      <c r="C173" s="173" t="s">
        <v>167</v>
      </c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</row>
    <row r="174" spans="2:35" ht="12.75">
      <c r="B174" s="170" t="s">
        <v>168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O174" s="170" t="s">
        <v>169</v>
      </c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74"/>
    </row>
    <row r="175" spans="2:36" ht="12.75">
      <c r="B175" s="119" t="s">
        <v>87</v>
      </c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O175" s="150" t="s">
        <v>87</v>
      </c>
      <c r="P175" s="151"/>
      <c r="Q175" s="152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2"/>
      <c r="AI175" s="43"/>
      <c r="AJ175" s="63"/>
    </row>
    <row r="176" spans="2:36" ht="12.75">
      <c r="B176" s="119" t="s">
        <v>102</v>
      </c>
      <c r="C176" s="152"/>
      <c r="D176" s="152"/>
      <c r="E176" s="152"/>
      <c r="F176" s="152"/>
      <c r="G176" s="152"/>
      <c r="H176" s="152"/>
      <c r="I176" s="152"/>
      <c r="J176" s="152"/>
      <c r="K176" s="152"/>
      <c r="L176" s="152"/>
      <c r="M176" s="152"/>
      <c r="O176" s="150" t="s">
        <v>102</v>
      </c>
      <c r="P176" s="151"/>
      <c r="Q176" s="152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2"/>
      <c r="AI176" s="43"/>
      <c r="AJ176" s="63"/>
    </row>
    <row r="177" spans="2:36" ht="12.75">
      <c r="B177" s="119" t="s">
        <v>115</v>
      </c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O177" s="150" t="s">
        <v>115</v>
      </c>
      <c r="P177" s="151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43"/>
      <c r="AJ177" s="63"/>
    </row>
    <row r="178" spans="2:36" ht="12.75">
      <c r="B178" s="119" t="s">
        <v>120</v>
      </c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O178" s="150" t="s">
        <v>120</v>
      </c>
      <c r="P178" s="151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43"/>
      <c r="AJ178" s="63"/>
    </row>
    <row r="179" spans="2:36" ht="12.75">
      <c r="B179" s="119" t="s">
        <v>152</v>
      </c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O179" s="150" t="s">
        <v>152</v>
      </c>
      <c r="P179" s="151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43"/>
      <c r="AJ179" s="63"/>
    </row>
    <row r="182" spans="2:35" ht="12.75">
      <c r="B182" s="170" t="s">
        <v>170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O182" s="170" t="s">
        <v>171</v>
      </c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74"/>
    </row>
    <row r="183" spans="2:35" ht="12.75">
      <c r="B183" s="119" t="s">
        <v>87</v>
      </c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O183" s="150" t="s">
        <v>87</v>
      </c>
      <c r="P183" s="151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43"/>
    </row>
    <row r="184" spans="2:35" ht="12.75">
      <c r="B184" s="119" t="s">
        <v>102</v>
      </c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O184" s="150" t="s">
        <v>102</v>
      </c>
      <c r="P184" s="151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43"/>
    </row>
    <row r="185" spans="2:35" ht="12.75">
      <c r="B185" s="119" t="s">
        <v>115</v>
      </c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20"/>
      <c r="O185" s="150" t="s">
        <v>115</v>
      </c>
      <c r="P185" s="151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43"/>
    </row>
    <row r="186" spans="2:35" ht="12.75">
      <c r="B186" s="119" t="s">
        <v>120</v>
      </c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O186" s="150" t="s">
        <v>120</v>
      </c>
      <c r="P186" s="151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43"/>
    </row>
    <row r="187" spans="2:35" ht="12.75">
      <c r="B187" s="119" t="s">
        <v>152</v>
      </c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O187" s="150" t="s">
        <v>152</v>
      </c>
      <c r="P187" s="151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43"/>
    </row>
    <row r="188" ht="12.75">
      <c r="AI188" s="63"/>
    </row>
    <row r="189" spans="2:35" ht="12.75">
      <c r="B189" s="170" t="s">
        <v>172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O189" s="170" t="s">
        <v>173</v>
      </c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63"/>
    </row>
    <row r="190" spans="2:35" ht="12.75">
      <c r="B190" s="119" t="s">
        <v>87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O190" s="150" t="s">
        <v>87</v>
      </c>
      <c r="P190" s="151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63"/>
    </row>
    <row r="191" spans="2:35" ht="12.75">
      <c r="B191" s="119" t="s">
        <v>102</v>
      </c>
      <c r="C191" s="152"/>
      <c r="D191" s="152"/>
      <c r="E191" s="152"/>
      <c r="F191" s="152"/>
      <c r="G191" s="152"/>
      <c r="H191" s="152"/>
      <c r="I191" s="152"/>
      <c r="J191" s="152"/>
      <c r="K191" s="152"/>
      <c r="L191" s="152"/>
      <c r="M191" s="152"/>
      <c r="O191" s="150" t="s">
        <v>102</v>
      </c>
      <c r="P191" s="151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63"/>
    </row>
    <row r="192" spans="2:35" ht="12.75">
      <c r="B192" s="119" t="s">
        <v>115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O192" s="150" t="s">
        <v>115</v>
      </c>
      <c r="P192" s="151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63"/>
    </row>
    <row r="193" spans="2:35" ht="12.75">
      <c r="B193" s="119" t="s">
        <v>120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O193" s="150" t="s">
        <v>120</v>
      </c>
      <c r="P193" s="151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63"/>
    </row>
    <row r="194" spans="2:35" ht="12.75">
      <c r="B194" s="119" t="s">
        <v>152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O194" s="150" t="s">
        <v>152</v>
      </c>
      <c r="P194" s="151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49"/>
      <c r="AI194" s="63"/>
    </row>
    <row r="195" ht="12.75">
      <c r="AI195" s="63"/>
    </row>
    <row r="196" spans="2:35" ht="12.75">
      <c r="B196" s="163" t="s">
        <v>193</v>
      </c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63"/>
    </row>
    <row r="197" spans="2:56" s="121" customFormat="1" ht="52.5" customHeight="1">
      <c r="B197" s="164" t="s">
        <v>194</v>
      </c>
      <c r="C197" s="165"/>
      <c r="D197" s="165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22"/>
      <c r="AK197" s="123"/>
      <c r="AL197" s="123"/>
      <c r="AM197" s="123"/>
      <c r="AO197" s="123"/>
      <c r="AP197" s="123"/>
      <c r="AQ197" s="123"/>
      <c r="AR197" s="123"/>
      <c r="AS197" s="123"/>
      <c r="AT197" s="123"/>
      <c r="AU197" s="123"/>
      <c r="AW197" s="123"/>
      <c r="AX197" s="123"/>
      <c r="AY197" s="123"/>
      <c r="AZ197" s="124"/>
      <c r="BA197" s="124"/>
      <c r="BB197" s="124"/>
      <c r="BC197" s="123"/>
      <c r="BD197" s="123"/>
    </row>
    <row r="198" spans="2:56" s="121" customFormat="1" ht="12" customHeight="1"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6"/>
      <c r="AH198" s="166"/>
      <c r="AI198" s="122"/>
      <c r="AK198" s="123"/>
      <c r="AL198" s="123"/>
      <c r="AM198" s="123"/>
      <c r="AO198" s="123"/>
      <c r="AP198" s="123"/>
      <c r="AQ198" s="123"/>
      <c r="AR198" s="123"/>
      <c r="AS198" s="123"/>
      <c r="AT198" s="123"/>
      <c r="AU198" s="123"/>
      <c r="AW198" s="123"/>
      <c r="AX198" s="123"/>
      <c r="AY198" s="123"/>
      <c r="AZ198" s="124"/>
      <c r="BA198" s="124"/>
      <c r="BB198" s="124"/>
      <c r="BC198" s="123"/>
      <c r="BD198" s="123"/>
    </row>
    <row r="199" spans="2:35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63"/>
    </row>
    <row r="200" spans="2:35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68"/>
    </row>
    <row r="201" spans="2:35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68"/>
    </row>
    <row r="202" spans="2:35" ht="12.75"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68"/>
    </row>
    <row r="203" spans="2:35" ht="12.75"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68"/>
    </row>
    <row r="204" spans="2:35" ht="12.75">
      <c r="B204" s="161" t="s">
        <v>190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05"/>
    </row>
    <row r="205" spans="2:35" ht="12.75">
      <c r="B205" s="162" t="s">
        <v>191</v>
      </c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05"/>
    </row>
    <row r="206" spans="2:35" ht="12.75"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05"/>
    </row>
  </sheetData>
  <sheetProtection password="CD74" sheet="1" objects="1" scenarios="1"/>
  <mergeCells count="1330">
    <mergeCell ref="C38:L38"/>
    <mergeCell ref="S41:AA41"/>
    <mergeCell ref="T135:U135"/>
    <mergeCell ref="Q135:R135"/>
    <mergeCell ref="O135:P135"/>
    <mergeCell ref="C135:N135"/>
    <mergeCell ref="Y135:Z135"/>
    <mergeCell ref="AA135:AB135"/>
    <mergeCell ref="O82:P82"/>
    <mergeCell ref="C82:N82"/>
    <mergeCell ref="AC135:AD135"/>
    <mergeCell ref="AE135:AF135"/>
    <mergeCell ref="AG135:AH135"/>
    <mergeCell ref="W135:X135"/>
    <mergeCell ref="T82:U82"/>
    <mergeCell ref="Q82:R82"/>
    <mergeCell ref="AA84:AB84"/>
    <mergeCell ref="AC84:AD84"/>
    <mergeCell ref="AE84:AF84"/>
    <mergeCell ref="AG84:AH84"/>
    <mergeCell ref="AG82:AH82"/>
    <mergeCell ref="AE82:AF82"/>
    <mergeCell ref="AC82:AD82"/>
    <mergeCell ref="AA82:AB82"/>
    <mergeCell ref="Y82:Z82"/>
    <mergeCell ref="W82:X82"/>
    <mergeCell ref="W20:Z20"/>
    <mergeCell ref="O21:T21"/>
    <mergeCell ref="W21:Z21"/>
    <mergeCell ref="B1:AG1"/>
    <mergeCell ref="AH1:AH31"/>
    <mergeCell ref="B2:AG3"/>
    <mergeCell ref="B4:T4"/>
    <mergeCell ref="U4:Z4"/>
    <mergeCell ref="AA4:AG5"/>
    <mergeCell ref="B5:W5"/>
    <mergeCell ref="X5:Z5"/>
    <mergeCell ref="B6:AG6"/>
    <mergeCell ref="B7:AG7"/>
    <mergeCell ref="B8:AG8"/>
    <mergeCell ref="B9:AG9"/>
    <mergeCell ref="B10:AG10"/>
    <mergeCell ref="B11:B18"/>
    <mergeCell ref="C11:I11"/>
    <mergeCell ref="J11:AG11"/>
    <mergeCell ref="C12:R12"/>
    <mergeCell ref="T12:AG12"/>
    <mergeCell ref="C13:AG13"/>
    <mergeCell ref="C14:N14"/>
    <mergeCell ref="O14:AG14"/>
    <mergeCell ref="C15:N15"/>
    <mergeCell ref="O15:AG15"/>
    <mergeCell ref="C16:N16"/>
    <mergeCell ref="O16:AG16"/>
    <mergeCell ref="C17:N17"/>
    <mergeCell ref="O17:AG17"/>
    <mergeCell ref="C18:N18"/>
    <mergeCell ref="O18:AG18"/>
    <mergeCell ref="B19:AG19"/>
    <mergeCell ref="B20:N21"/>
    <mergeCell ref="AA20:AG20"/>
    <mergeCell ref="AA21:AG21"/>
    <mergeCell ref="B22:AG22"/>
    <mergeCell ref="B23:B27"/>
    <mergeCell ref="C23:E26"/>
    <mergeCell ref="F23:H26"/>
    <mergeCell ref="I23:T23"/>
    <mergeCell ref="U23:Y26"/>
    <mergeCell ref="Z23:AC26"/>
    <mergeCell ref="AD23:AG26"/>
    <mergeCell ref="I24:K26"/>
    <mergeCell ref="L24:O26"/>
    <mergeCell ref="P24:T26"/>
    <mergeCell ref="C27:E27"/>
    <mergeCell ref="F27:H27"/>
    <mergeCell ref="I27:K27"/>
    <mergeCell ref="L27:O27"/>
    <mergeCell ref="P27:T27"/>
    <mergeCell ref="U27:Y27"/>
    <mergeCell ref="Z27:AC27"/>
    <mergeCell ref="AD27:AG27"/>
    <mergeCell ref="C28:E28"/>
    <mergeCell ref="F28:H28"/>
    <mergeCell ref="I28:K28"/>
    <mergeCell ref="L28:O28"/>
    <mergeCell ref="P28:T28"/>
    <mergeCell ref="U28:Y28"/>
    <mergeCell ref="Z28:AC28"/>
    <mergeCell ref="AD28:AG28"/>
    <mergeCell ref="C29:E29"/>
    <mergeCell ref="F29:H29"/>
    <mergeCell ref="I29:K29"/>
    <mergeCell ref="L29:O29"/>
    <mergeCell ref="P29:T29"/>
    <mergeCell ref="U29:Y29"/>
    <mergeCell ref="Z29:AC29"/>
    <mergeCell ref="AD29:AG29"/>
    <mergeCell ref="U31:Y31"/>
    <mergeCell ref="Z31:AC31"/>
    <mergeCell ref="AD31:AG31"/>
    <mergeCell ref="C30:E30"/>
    <mergeCell ref="F30:H30"/>
    <mergeCell ref="I30:K30"/>
    <mergeCell ref="L30:O30"/>
    <mergeCell ref="P30:T30"/>
    <mergeCell ref="U30:Y30"/>
    <mergeCell ref="R34:AC34"/>
    <mergeCell ref="AD34:AE34"/>
    <mergeCell ref="AF34:AH34"/>
    <mergeCell ref="Z30:AC30"/>
    <mergeCell ref="AD30:AG30"/>
    <mergeCell ref="C31:E31"/>
    <mergeCell ref="F31:H31"/>
    <mergeCell ref="I31:K31"/>
    <mergeCell ref="L31:O31"/>
    <mergeCell ref="P31:T31"/>
    <mergeCell ref="M35:N35"/>
    <mergeCell ref="O35:P35"/>
    <mergeCell ref="R35:AA35"/>
    <mergeCell ref="AB35:AC35"/>
    <mergeCell ref="AD35:AE35"/>
    <mergeCell ref="B32:AH32"/>
    <mergeCell ref="B33:AH33"/>
    <mergeCell ref="C34:K34"/>
    <mergeCell ref="M34:N34"/>
    <mergeCell ref="O34:P34"/>
    <mergeCell ref="AD37:AE37"/>
    <mergeCell ref="AF35:AH35"/>
    <mergeCell ref="D36:K36"/>
    <mergeCell ref="M36:N36"/>
    <mergeCell ref="O36:P36"/>
    <mergeCell ref="R36:AA36"/>
    <mergeCell ref="AB36:AC36"/>
    <mergeCell ref="AD36:AE36"/>
    <mergeCell ref="AF36:AH36"/>
    <mergeCell ref="D35:K35"/>
    <mergeCell ref="AF37:AH37"/>
    <mergeCell ref="M38:N38"/>
    <mergeCell ref="O38:P38"/>
    <mergeCell ref="R39:AD39"/>
    <mergeCell ref="AE39:AG39"/>
    <mergeCell ref="D37:K37"/>
    <mergeCell ref="M37:N37"/>
    <mergeCell ref="O37:P37"/>
    <mergeCell ref="R37:AA37"/>
    <mergeCell ref="AB37:AC37"/>
    <mergeCell ref="C40:H40"/>
    <mergeCell ref="I40:J40"/>
    <mergeCell ref="K40:M40"/>
    <mergeCell ref="N40:P40"/>
    <mergeCell ref="R40:AD40"/>
    <mergeCell ref="AE40:AG40"/>
    <mergeCell ref="B41:B43"/>
    <mergeCell ref="C41:G41"/>
    <mergeCell ref="I41:J41"/>
    <mergeCell ref="K41:M41"/>
    <mergeCell ref="N41:P41"/>
    <mergeCell ref="AB41:AC41"/>
    <mergeCell ref="C43:G43"/>
    <mergeCell ref="I43:J43"/>
    <mergeCell ref="K43:M43"/>
    <mergeCell ref="N43:P43"/>
    <mergeCell ref="Z45:AE45"/>
    <mergeCell ref="AD41:AF41"/>
    <mergeCell ref="C42:G42"/>
    <mergeCell ref="I42:J42"/>
    <mergeCell ref="K42:M42"/>
    <mergeCell ref="N42:P42"/>
    <mergeCell ref="S42:Y42"/>
    <mergeCell ref="Z42:AA42"/>
    <mergeCell ref="AB42:AC42"/>
    <mergeCell ref="AD42:AF42"/>
    <mergeCell ref="Y57:Z57"/>
    <mergeCell ref="S43:Y43"/>
    <mergeCell ref="Z43:AA43"/>
    <mergeCell ref="AB43:AC43"/>
    <mergeCell ref="AD43:AF43"/>
    <mergeCell ref="C45:I45"/>
    <mergeCell ref="K45:M45"/>
    <mergeCell ref="N45:O45"/>
    <mergeCell ref="P45:W45"/>
    <mergeCell ref="X45:Y45"/>
    <mergeCell ref="AK57:AM57"/>
    <mergeCell ref="AO57:AT57"/>
    <mergeCell ref="AF45:AG45"/>
    <mergeCell ref="C48:AH48"/>
    <mergeCell ref="C49:AH49"/>
    <mergeCell ref="B56:AH56"/>
    <mergeCell ref="C57:P57"/>
    <mergeCell ref="Q57:R57"/>
    <mergeCell ref="S57:U57"/>
    <mergeCell ref="V57:X57"/>
    <mergeCell ref="AA58:AB58"/>
    <mergeCell ref="AC58:AD58"/>
    <mergeCell ref="AA57:AB57"/>
    <mergeCell ref="AC57:AD57"/>
    <mergeCell ref="AE57:AF58"/>
    <mergeCell ref="AG57:AH58"/>
    <mergeCell ref="C58:N58"/>
    <mergeCell ref="O58:P58"/>
    <mergeCell ref="Q58:R58"/>
    <mergeCell ref="T58:U58"/>
    <mergeCell ref="W58:X58"/>
    <mergeCell ref="Y58:Z58"/>
    <mergeCell ref="C59:N59"/>
    <mergeCell ref="O59:P59"/>
    <mergeCell ref="Q59:R59"/>
    <mergeCell ref="T59:U59"/>
    <mergeCell ref="W59:X59"/>
    <mergeCell ref="Y59:Z59"/>
    <mergeCell ref="AA59:AB59"/>
    <mergeCell ref="AC59:AD59"/>
    <mergeCell ref="AE59:AF59"/>
    <mergeCell ref="AG59:AH59"/>
    <mergeCell ref="C60:N60"/>
    <mergeCell ref="O60:P60"/>
    <mergeCell ref="Q60:R60"/>
    <mergeCell ref="T60:U60"/>
    <mergeCell ref="W60:X60"/>
    <mergeCell ref="Y60:Z60"/>
    <mergeCell ref="AA60:AB60"/>
    <mergeCell ref="AC60:AD60"/>
    <mergeCell ref="AE60:AF60"/>
    <mergeCell ref="AG60:AH60"/>
    <mergeCell ref="C61:N61"/>
    <mergeCell ref="O61:P61"/>
    <mergeCell ref="Q61:R61"/>
    <mergeCell ref="T61:U61"/>
    <mergeCell ref="W61:X61"/>
    <mergeCell ref="Y61:Z61"/>
    <mergeCell ref="AA61:AB61"/>
    <mergeCell ref="AC61:AD61"/>
    <mergeCell ref="AE61:AF61"/>
    <mergeCell ref="AG61:AH61"/>
    <mergeCell ref="C62:N62"/>
    <mergeCell ref="O62:P62"/>
    <mergeCell ref="Q62:R62"/>
    <mergeCell ref="T62:U62"/>
    <mergeCell ref="W62:X62"/>
    <mergeCell ref="Y62:Z62"/>
    <mergeCell ref="AA62:AB62"/>
    <mergeCell ref="AC62:AD62"/>
    <mergeCell ref="AE62:AF62"/>
    <mergeCell ref="AG62:AH62"/>
    <mergeCell ref="C63:N63"/>
    <mergeCell ref="O63:P63"/>
    <mergeCell ref="Q63:R63"/>
    <mergeCell ref="T63:U63"/>
    <mergeCell ref="W63:X63"/>
    <mergeCell ref="Y63:Z63"/>
    <mergeCell ref="AA63:AB63"/>
    <mergeCell ref="AC63:AD63"/>
    <mergeCell ref="AE63:AF63"/>
    <mergeCell ref="AG63:AH63"/>
    <mergeCell ref="C68:N68"/>
    <mergeCell ref="O64:P64"/>
    <mergeCell ref="Q64:R64"/>
    <mergeCell ref="T64:U64"/>
    <mergeCell ref="W64:X64"/>
    <mergeCell ref="Y64:Z64"/>
    <mergeCell ref="AA64:AB64"/>
    <mergeCell ref="AC64:AD64"/>
    <mergeCell ref="AE64:AF64"/>
    <mergeCell ref="AG64:AH64"/>
    <mergeCell ref="C65:N65"/>
    <mergeCell ref="O65:P65"/>
    <mergeCell ref="Q65:R65"/>
    <mergeCell ref="T65:U65"/>
    <mergeCell ref="W65:X65"/>
    <mergeCell ref="Y65:Z65"/>
    <mergeCell ref="AA65:AB65"/>
    <mergeCell ref="AC65:AD65"/>
    <mergeCell ref="AE65:AF65"/>
    <mergeCell ref="AG65:AH65"/>
    <mergeCell ref="C66:N66"/>
    <mergeCell ref="O66:P66"/>
    <mergeCell ref="Q66:R66"/>
    <mergeCell ref="T66:U66"/>
    <mergeCell ref="W66:X66"/>
    <mergeCell ref="Y66:Z66"/>
    <mergeCell ref="AA66:AB66"/>
    <mergeCell ref="AC66:AD66"/>
    <mergeCell ref="AE66:AF66"/>
    <mergeCell ref="AG66:AH66"/>
    <mergeCell ref="C67:N67"/>
    <mergeCell ref="O67:P67"/>
    <mergeCell ref="Q67:R67"/>
    <mergeCell ref="T67:U67"/>
    <mergeCell ref="W67:X67"/>
    <mergeCell ref="Y67:Z67"/>
    <mergeCell ref="AA67:AB67"/>
    <mergeCell ref="AC67:AD67"/>
    <mergeCell ref="AE67:AF67"/>
    <mergeCell ref="AG67:AH67"/>
    <mergeCell ref="O68:P68"/>
    <mergeCell ref="Q68:R68"/>
    <mergeCell ref="T68:U68"/>
    <mergeCell ref="W68:X68"/>
    <mergeCell ref="Y68:Z68"/>
    <mergeCell ref="C69:N69"/>
    <mergeCell ref="O69:P69"/>
    <mergeCell ref="Q69:R69"/>
    <mergeCell ref="T69:U69"/>
    <mergeCell ref="W69:X69"/>
    <mergeCell ref="Y69:Z69"/>
    <mergeCell ref="AA69:AB69"/>
    <mergeCell ref="AC69:AD69"/>
    <mergeCell ref="AE69:AF69"/>
    <mergeCell ref="AG69:AH69"/>
    <mergeCell ref="AA68:AB68"/>
    <mergeCell ref="AC68:AD68"/>
    <mergeCell ref="AE68:AF68"/>
    <mergeCell ref="AG68:AH68"/>
    <mergeCell ref="B70:N70"/>
    <mergeCell ref="O70:P70"/>
    <mergeCell ref="Q70:R70"/>
    <mergeCell ref="T70:U70"/>
    <mergeCell ref="W70:X70"/>
    <mergeCell ref="Y70:Z70"/>
    <mergeCell ref="AA70:AB70"/>
    <mergeCell ref="AC70:AD70"/>
    <mergeCell ref="AE70:AF70"/>
    <mergeCell ref="AG70:AH70"/>
    <mergeCell ref="C71:P71"/>
    <mergeCell ref="Q71:R71"/>
    <mergeCell ref="S71:U71"/>
    <mergeCell ref="V71:X71"/>
    <mergeCell ref="Y71:Z71"/>
    <mergeCell ref="AA71:AB71"/>
    <mergeCell ref="AC71:AD71"/>
    <mergeCell ref="AE71:AF72"/>
    <mergeCell ref="AG71:AH72"/>
    <mergeCell ref="C72:N72"/>
    <mergeCell ref="O72:P72"/>
    <mergeCell ref="Q72:R72"/>
    <mergeCell ref="T72:U72"/>
    <mergeCell ref="W72:X72"/>
    <mergeCell ref="Y72:Z72"/>
    <mergeCell ref="AA72:AB72"/>
    <mergeCell ref="AC72:AD72"/>
    <mergeCell ref="C73:N73"/>
    <mergeCell ref="O73:P73"/>
    <mergeCell ref="Q73:R73"/>
    <mergeCell ref="T73:U73"/>
    <mergeCell ref="W73:X73"/>
    <mergeCell ref="Y73:Z73"/>
    <mergeCell ref="AA73:AB73"/>
    <mergeCell ref="AC73:AD73"/>
    <mergeCell ref="AE73:AF73"/>
    <mergeCell ref="AG73:AH73"/>
    <mergeCell ref="C74:N74"/>
    <mergeCell ref="O74:P74"/>
    <mergeCell ref="Q74:R74"/>
    <mergeCell ref="T74:U74"/>
    <mergeCell ref="W74:X74"/>
    <mergeCell ref="Y74:Z74"/>
    <mergeCell ref="AA74:AB74"/>
    <mergeCell ref="AC74:AD74"/>
    <mergeCell ref="AE74:AF74"/>
    <mergeCell ref="AG74:AH74"/>
    <mergeCell ref="C75:N75"/>
    <mergeCell ref="O75:P75"/>
    <mergeCell ref="Q75:R75"/>
    <mergeCell ref="T75:U75"/>
    <mergeCell ref="W75:X75"/>
    <mergeCell ref="Y75:Z75"/>
    <mergeCell ref="AA75:AB75"/>
    <mergeCell ref="AC75:AD75"/>
    <mergeCell ref="AE75:AF75"/>
    <mergeCell ref="AG75:AH75"/>
    <mergeCell ref="C76:N76"/>
    <mergeCell ref="O76:P76"/>
    <mergeCell ref="Q76:R76"/>
    <mergeCell ref="T76:U76"/>
    <mergeCell ref="W76:X76"/>
    <mergeCell ref="Y76:Z76"/>
    <mergeCell ref="AA76:AB76"/>
    <mergeCell ref="AC76:AD76"/>
    <mergeCell ref="C77:N77"/>
    <mergeCell ref="O77:P77"/>
    <mergeCell ref="Q77:R77"/>
    <mergeCell ref="T77:U77"/>
    <mergeCell ref="W77:X77"/>
    <mergeCell ref="Y77:Z77"/>
    <mergeCell ref="AA78:AB78"/>
    <mergeCell ref="AC78:AD78"/>
    <mergeCell ref="AE77:AF77"/>
    <mergeCell ref="AG77:AH77"/>
    <mergeCell ref="AE76:AF76"/>
    <mergeCell ref="AG76:AH76"/>
    <mergeCell ref="AA77:AB77"/>
    <mergeCell ref="AC77:AD77"/>
    <mergeCell ref="AE78:AF78"/>
    <mergeCell ref="AG78:AH78"/>
    <mergeCell ref="W79:X79"/>
    <mergeCell ref="Y79:Z79"/>
    <mergeCell ref="C78:N78"/>
    <mergeCell ref="O78:P78"/>
    <mergeCell ref="Q78:R78"/>
    <mergeCell ref="T78:U78"/>
    <mergeCell ref="W78:X78"/>
    <mergeCell ref="Y78:Z78"/>
    <mergeCell ref="AA79:AB79"/>
    <mergeCell ref="AC79:AD79"/>
    <mergeCell ref="AE79:AF79"/>
    <mergeCell ref="AG79:AH79"/>
    <mergeCell ref="C80:N80"/>
    <mergeCell ref="O80:P80"/>
    <mergeCell ref="Q80:R80"/>
    <mergeCell ref="T80:U80"/>
    <mergeCell ref="W80:X80"/>
    <mergeCell ref="Y80:Z80"/>
    <mergeCell ref="AA80:AB80"/>
    <mergeCell ref="AC80:AD80"/>
    <mergeCell ref="AE80:AF80"/>
    <mergeCell ref="AG80:AH80"/>
    <mergeCell ref="C81:N81"/>
    <mergeCell ref="O81:P81"/>
    <mergeCell ref="Q81:R81"/>
    <mergeCell ref="T81:U81"/>
    <mergeCell ref="W81:X81"/>
    <mergeCell ref="Y81:Z81"/>
    <mergeCell ref="AA81:AB81"/>
    <mergeCell ref="AC81:AD81"/>
    <mergeCell ref="AE81:AF81"/>
    <mergeCell ref="AG81:AH81"/>
    <mergeCell ref="B84:N84"/>
    <mergeCell ref="O84:P84"/>
    <mergeCell ref="Q84:R84"/>
    <mergeCell ref="T84:U84"/>
    <mergeCell ref="W84:X84"/>
    <mergeCell ref="Y84:Z84"/>
    <mergeCell ref="C85:P85"/>
    <mergeCell ref="Q85:R85"/>
    <mergeCell ref="S85:U85"/>
    <mergeCell ref="V85:X85"/>
    <mergeCell ref="Y85:Z85"/>
    <mergeCell ref="AA85:AB85"/>
    <mergeCell ref="AC85:AD85"/>
    <mergeCell ref="AE85:AF86"/>
    <mergeCell ref="AG85:AH86"/>
    <mergeCell ref="C86:N86"/>
    <mergeCell ref="O86:P86"/>
    <mergeCell ref="Q86:R86"/>
    <mergeCell ref="T86:U86"/>
    <mergeCell ref="W86:X86"/>
    <mergeCell ref="Y86:Z86"/>
    <mergeCell ref="AA86:AB86"/>
    <mergeCell ref="AC86:AD86"/>
    <mergeCell ref="C87:N87"/>
    <mergeCell ref="O87:P87"/>
    <mergeCell ref="Q87:R87"/>
    <mergeCell ref="T87:U87"/>
    <mergeCell ref="W87:X87"/>
    <mergeCell ref="Y87:Z87"/>
    <mergeCell ref="AA87:AB87"/>
    <mergeCell ref="AC87:AD87"/>
    <mergeCell ref="AE87:AF87"/>
    <mergeCell ref="AG87:AH87"/>
    <mergeCell ref="C88:N88"/>
    <mergeCell ref="O88:P88"/>
    <mergeCell ref="Q88:R88"/>
    <mergeCell ref="T88:U88"/>
    <mergeCell ref="W88:X88"/>
    <mergeCell ref="Y88:Z88"/>
    <mergeCell ref="AA88:AB88"/>
    <mergeCell ref="AC88:AD88"/>
    <mergeCell ref="AE88:AF88"/>
    <mergeCell ref="AG88:AH88"/>
    <mergeCell ref="C89:N89"/>
    <mergeCell ref="O89:P89"/>
    <mergeCell ref="Q89:R89"/>
    <mergeCell ref="T89:U89"/>
    <mergeCell ref="W89:X89"/>
    <mergeCell ref="Y89:Z89"/>
    <mergeCell ref="AA89:AB89"/>
    <mergeCell ref="AC89:AD89"/>
    <mergeCell ref="AE89:AF89"/>
    <mergeCell ref="AG89:AH89"/>
    <mergeCell ref="C90:N90"/>
    <mergeCell ref="O90:P90"/>
    <mergeCell ref="Q90:R90"/>
    <mergeCell ref="T90:U90"/>
    <mergeCell ref="W90:X90"/>
    <mergeCell ref="Y90:Z90"/>
    <mergeCell ref="C91:N91"/>
    <mergeCell ref="O91:P91"/>
    <mergeCell ref="Q91:R91"/>
    <mergeCell ref="T91:U91"/>
    <mergeCell ref="W91:X91"/>
    <mergeCell ref="Y91:Z91"/>
    <mergeCell ref="AA91:AB91"/>
    <mergeCell ref="AC91:AD91"/>
    <mergeCell ref="AE91:AF91"/>
    <mergeCell ref="AG91:AH91"/>
    <mergeCell ref="AA90:AB90"/>
    <mergeCell ref="AC90:AD90"/>
    <mergeCell ref="AE90:AF90"/>
    <mergeCell ref="AG90:AH90"/>
    <mergeCell ref="C92:N92"/>
    <mergeCell ref="O92:P92"/>
    <mergeCell ref="Q92:R92"/>
    <mergeCell ref="T92:U92"/>
    <mergeCell ref="W92:X92"/>
    <mergeCell ref="Y92:Z92"/>
    <mergeCell ref="AA92:AB92"/>
    <mergeCell ref="AC92:AD92"/>
    <mergeCell ref="AE92:AF92"/>
    <mergeCell ref="AG92:AH92"/>
    <mergeCell ref="C93:N93"/>
    <mergeCell ref="O93:P93"/>
    <mergeCell ref="Q93:R93"/>
    <mergeCell ref="T93:U93"/>
    <mergeCell ref="W93:X93"/>
    <mergeCell ref="Y93:Z93"/>
    <mergeCell ref="AA93:AB93"/>
    <mergeCell ref="AC93:AD93"/>
    <mergeCell ref="AE93:AF93"/>
    <mergeCell ref="AG93:AH93"/>
    <mergeCell ref="C94:N94"/>
    <mergeCell ref="O94:P94"/>
    <mergeCell ref="Q94:R94"/>
    <mergeCell ref="T94:U94"/>
    <mergeCell ref="W94:X94"/>
    <mergeCell ref="Y94:Z94"/>
    <mergeCell ref="AA94:AB94"/>
    <mergeCell ref="AC94:AD94"/>
    <mergeCell ref="AE94:AF94"/>
    <mergeCell ref="AG94:AH94"/>
    <mergeCell ref="C95:N95"/>
    <mergeCell ref="O95:P95"/>
    <mergeCell ref="Q95:R95"/>
    <mergeCell ref="T95:U95"/>
    <mergeCell ref="W95:X95"/>
    <mergeCell ref="Y95:Z95"/>
    <mergeCell ref="C96:N96"/>
    <mergeCell ref="O96:P96"/>
    <mergeCell ref="Q96:R96"/>
    <mergeCell ref="T96:U96"/>
    <mergeCell ref="W96:X96"/>
    <mergeCell ref="Y96:Z96"/>
    <mergeCell ref="AA96:AB96"/>
    <mergeCell ref="AC96:AD96"/>
    <mergeCell ref="AE96:AF96"/>
    <mergeCell ref="AG96:AH96"/>
    <mergeCell ref="AA95:AB95"/>
    <mergeCell ref="AC95:AD95"/>
    <mergeCell ref="AE95:AF95"/>
    <mergeCell ref="AG95:AH95"/>
    <mergeCell ref="B98:N98"/>
    <mergeCell ref="O98:P98"/>
    <mergeCell ref="Q98:R98"/>
    <mergeCell ref="T98:U98"/>
    <mergeCell ref="W98:X98"/>
    <mergeCell ref="Y98:Z98"/>
    <mergeCell ref="AA98:AB98"/>
    <mergeCell ref="AC98:AD98"/>
    <mergeCell ref="AE98:AF98"/>
    <mergeCell ref="AG98:AH98"/>
    <mergeCell ref="C99:P99"/>
    <mergeCell ref="Q99:R99"/>
    <mergeCell ref="S99:U99"/>
    <mergeCell ref="V99:X99"/>
    <mergeCell ref="Y99:Z99"/>
    <mergeCell ref="AA99:AB99"/>
    <mergeCell ref="AC99:AD99"/>
    <mergeCell ref="AE99:AF100"/>
    <mergeCell ref="AG99:AH100"/>
    <mergeCell ref="C100:N100"/>
    <mergeCell ref="O100:P100"/>
    <mergeCell ref="Q100:R100"/>
    <mergeCell ref="T100:U100"/>
    <mergeCell ref="W100:X100"/>
    <mergeCell ref="Y100:Z100"/>
    <mergeCell ref="AA100:AB100"/>
    <mergeCell ref="AC100:AD100"/>
    <mergeCell ref="C101:N101"/>
    <mergeCell ref="O101:P101"/>
    <mergeCell ref="Q101:R101"/>
    <mergeCell ref="T101:U101"/>
    <mergeCell ref="W101:X101"/>
    <mergeCell ref="Y101:Z101"/>
    <mergeCell ref="AA101:AB101"/>
    <mergeCell ref="AC101:AD101"/>
    <mergeCell ref="AE101:AF101"/>
    <mergeCell ref="AG101:AH101"/>
    <mergeCell ref="C102:N102"/>
    <mergeCell ref="O102:P102"/>
    <mergeCell ref="Q102:R102"/>
    <mergeCell ref="T102:U102"/>
    <mergeCell ref="W102:X102"/>
    <mergeCell ref="Y102:Z102"/>
    <mergeCell ref="AA102:AB102"/>
    <mergeCell ref="AC102:AD102"/>
    <mergeCell ref="AE102:AF102"/>
    <mergeCell ref="AG102:AH102"/>
    <mergeCell ref="C103:N103"/>
    <mergeCell ref="O103:P103"/>
    <mergeCell ref="Q103:R103"/>
    <mergeCell ref="T103:U103"/>
    <mergeCell ref="W103:X103"/>
    <mergeCell ref="Y103:Z103"/>
    <mergeCell ref="AA103:AB103"/>
    <mergeCell ref="AC103:AD103"/>
    <mergeCell ref="C104:N104"/>
    <mergeCell ref="O104:P104"/>
    <mergeCell ref="Q104:R104"/>
    <mergeCell ref="T104:U104"/>
    <mergeCell ref="W104:X104"/>
    <mergeCell ref="Y104:Z104"/>
    <mergeCell ref="AA105:AB105"/>
    <mergeCell ref="AC105:AD105"/>
    <mergeCell ref="AE104:AF104"/>
    <mergeCell ref="AG104:AH104"/>
    <mergeCell ref="AE103:AF103"/>
    <mergeCell ref="AG103:AH103"/>
    <mergeCell ref="AA104:AB104"/>
    <mergeCell ref="AC104:AD104"/>
    <mergeCell ref="AE105:AF105"/>
    <mergeCell ref="AG105:AH105"/>
    <mergeCell ref="C105:N105"/>
    <mergeCell ref="O105:P105"/>
    <mergeCell ref="Q105:R105"/>
    <mergeCell ref="T105:U105"/>
    <mergeCell ref="W105:X105"/>
    <mergeCell ref="Y105:Z105"/>
    <mergeCell ref="C106:N106"/>
    <mergeCell ref="O106:P106"/>
    <mergeCell ref="Q106:R106"/>
    <mergeCell ref="T106:U106"/>
    <mergeCell ref="W106:X106"/>
    <mergeCell ref="Y106:Z106"/>
    <mergeCell ref="AA106:AB106"/>
    <mergeCell ref="AC106:AD106"/>
    <mergeCell ref="AE106:AF106"/>
    <mergeCell ref="AG106:AH106"/>
    <mergeCell ref="C107:N107"/>
    <mergeCell ref="O107:P107"/>
    <mergeCell ref="Q107:R107"/>
    <mergeCell ref="T107:U107"/>
    <mergeCell ref="W107:X107"/>
    <mergeCell ref="Y107:Z107"/>
    <mergeCell ref="AA107:AB107"/>
    <mergeCell ref="AC107:AD107"/>
    <mergeCell ref="AE107:AF107"/>
    <mergeCell ref="AG107:AH107"/>
    <mergeCell ref="C108:N108"/>
    <mergeCell ref="O108:P108"/>
    <mergeCell ref="Q108:R108"/>
    <mergeCell ref="T108:U108"/>
    <mergeCell ref="W108:X108"/>
    <mergeCell ref="Y108:Z108"/>
    <mergeCell ref="AA108:AB108"/>
    <mergeCell ref="AC108:AD108"/>
    <mergeCell ref="AE108:AF108"/>
    <mergeCell ref="AG108:AH108"/>
    <mergeCell ref="C109:N109"/>
    <mergeCell ref="O109:P109"/>
    <mergeCell ref="Q109:R109"/>
    <mergeCell ref="T109:U109"/>
    <mergeCell ref="W109:X109"/>
    <mergeCell ref="Y109:Z109"/>
    <mergeCell ref="AE109:AF109"/>
    <mergeCell ref="AG109:AH109"/>
    <mergeCell ref="C111:N111"/>
    <mergeCell ref="O111:P111"/>
    <mergeCell ref="Q111:R111"/>
    <mergeCell ref="T111:U111"/>
    <mergeCell ref="W111:X111"/>
    <mergeCell ref="Y111:Z111"/>
    <mergeCell ref="AA111:AB111"/>
    <mergeCell ref="AC111:AD111"/>
    <mergeCell ref="AE111:AF111"/>
    <mergeCell ref="AG111:AH111"/>
    <mergeCell ref="B112:N112"/>
    <mergeCell ref="O112:P112"/>
    <mergeCell ref="Q112:R112"/>
    <mergeCell ref="T112:U112"/>
    <mergeCell ref="W112:X112"/>
    <mergeCell ref="Y112:Z112"/>
    <mergeCell ref="AA112:AB112"/>
    <mergeCell ref="AC112:AD112"/>
    <mergeCell ref="AE112:AF112"/>
    <mergeCell ref="AG112:AH112"/>
    <mergeCell ref="C113:P113"/>
    <mergeCell ref="Q113:R113"/>
    <mergeCell ref="S113:U113"/>
    <mergeCell ref="V113:X113"/>
    <mergeCell ref="Y113:Z113"/>
    <mergeCell ref="AA113:AB113"/>
    <mergeCell ref="AC113:AD113"/>
    <mergeCell ref="AE113:AF114"/>
    <mergeCell ref="AG113:AH114"/>
    <mergeCell ref="C114:N114"/>
    <mergeCell ref="O114:P114"/>
    <mergeCell ref="Q114:R114"/>
    <mergeCell ref="T114:U114"/>
    <mergeCell ref="W114:X114"/>
    <mergeCell ref="Y114:Z114"/>
    <mergeCell ref="AA114:AB114"/>
    <mergeCell ref="AC114:AD114"/>
    <mergeCell ref="C115:N115"/>
    <mergeCell ref="O115:P115"/>
    <mergeCell ref="Q115:R115"/>
    <mergeCell ref="T115:U115"/>
    <mergeCell ref="W115:X115"/>
    <mergeCell ref="Y115:Z115"/>
    <mergeCell ref="AA115:AB115"/>
    <mergeCell ref="AC115:AD115"/>
    <mergeCell ref="AE115:AF115"/>
    <mergeCell ref="AG115:AH115"/>
    <mergeCell ref="C116:N116"/>
    <mergeCell ref="O116:P116"/>
    <mergeCell ref="Q116:R116"/>
    <mergeCell ref="T116:U116"/>
    <mergeCell ref="W116:X116"/>
    <mergeCell ref="Y116:Z116"/>
    <mergeCell ref="AA116:AB116"/>
    <mergeCell ref="AC116:AD116"/>
    <mergeCell ref="AE116:AF116"/>
    <mergeCell ref="AG116:AH116"/>
    <mergeCell ref="C117:N117"/>
    <mergeCell ref="O117:P117"/>
    <mergeCell ref="Q117:R117"/>
    <mergeCell ref="T117:U117"/>
    <mergeCell ref="W117:X117"/>
    <mergeCell ref="Y117:Z117"/>
    <mergeCell ref="AA117:AB117"/>
    <mergeCell ref="AC117:AD117"/>
    <mergeCell ref="AE117:AF117"/>
    <mergeCell ref="AG117:AH117"/>
    <mergeCell ref="C118:N118"/>
    <mergeCell ref="O118:P118"/>
    <mergeCell ref="Q118:R118"/>
    <mergeCell ref="T118:U118"/>
    <mergeCell ref="W118:X118"/>
    <mergeCell ref="Y118:Z118"/>
    <mergeCell ref="C119:N119"/>
    <mergeCell ref="O119:P119"/>
    <mergeCell ref="Q119:R119"/>
    <mergeCell ref="T119:U119"/>
    <mergeCell ref="W119:X119"/>
    <mergeCell ref="Y119:Z119"/>
    <mergeCell ref="AA119:AB119"/>
    <mergeCell ref="AC119:AD119"/>
    <mergeCell ref="AE119:AF119"/>
    <mergeCell ref="AG119:AH119"/>
    <mergeCell ref="AA118:AB118"/>
    <mergeCell ref="AC118:AD118"/>
    <mergeCell ref="AE118:AF118"/>
    <mergeCell ref="AG118:AH118"/>
    <mergeCell ref="C120:N120"/>
    <mergeCell ref="O120:P120"/>
    <mergeCell ref="Q120:R120"/>
    <mergeCell ref="T120:U120"/>
    <mergeCell ref="W120:X120"/>
    <mergeCell ref="Y120:Z120"/>
    <mergeCell ref="AA120:AB120"/>
    <mergeCell ref="AC120:AD120"/>
    <mergeCell ref="AE120:AF120"/>
    <mergeCell ref="AG120:AH120"/>
    <mergeCell ref="C121:N121"/>
    <mergeCell ref="O121:P121"/>
    <mergeCell ref="Q121:R121"/>
    <mergeCell ref="T121:U121"/>
    <mergeCell ref="W121:X121"/>
    <mergeCell ref="Y121:Z121"/>
    <mergeCell ref="AA121:AB121"/>
    <mergeCell ref="AC121:AD121"/>
    <mergeCell ref="AE121:AF121"/>
    <mergeCell ref="AG121:AH121"/>
    <mergeCell ref="C122:N122"/>
    <mergeCell ref="O122:P122"/>
    <mergeCell ref="Q122:R122"/>
    <mergeCell ref="T122:U122"/>
    <mergeCell ref="W122:X122"/>
    <mergeCell ref="Y122:Z122"/>
    <mergeCell ref="C123:N123"/>
    <mergeCell ref="O123:P123"/>
    <mergeCell ref="Q123:R123"/>
    <mergeCell ref="T123:U123"/>
    <mergeCell ref="W123:X123"/>
    <mergeCell ref="Y123:Z123"/>
    <mergeCell ref="C125:N125"/>
    <mergeCell ref="O125:P125"/>
    <mergeCell ref="Q125:R125"/>
    <mergeCell ref="T125:U125"/>
    <mergeCell ref="W125:X125"/>
    <mergeCell ref="Y125:Z125"/>
    <mergeCell ref="AA125:AB125"/>
    <mergeCell ref="AC125:AD125"/>
    <mergeCell ref="AE125:AF125"/>
    <mergeCell ref="AG125:AH125"/>
    <mergeCell ref="AA123:AB123"/>
    <mergeCell ref="AC123:AD123"/>
    <mergeCell ref="AE123:AF123"/>
    <mergeCell ref="AG123:AH123"/>
    <mergeCell ref="AA124:AB124"/>
    <mergeCell ref="AC124:AD124"/>
    <mergeCell ref="B126:N126"/>
    <mergeCell ref="O126:P126"/>
    <mergeCell ref="Q126:R126"/>
    <mergeCell ref="T126:U126"/>
    <mergeCell ref="W126:X126"/>
    <mergeCell ref="Y126:Z126"/>
    <mergeCell ref="AA126:AB126"/>
    <mergeCell ref="AC126:AD126"/>
    <mergeCell ref="AE126:AF126"/>
    <mergeCell ref="AG126:AH126"/>
    <mergeCell ref="C127:P127"/>
    <mergeCell ref="Q127:R127"/>
    <mergeCell ref="S127:U127"/>
    <mergeCell ref="V127:X127"/>
    <mergeCell ref="Y127:Z127"/>
    <mergeCell ref="AA127:AB127"/>
    <mergeCell ref="AC127:AD127"/>
    <mergeCell ref="AE127:AF128"/>
    <mergeCell ref="AG127:AH128"/>
    <mergeCell ref="C128:N128"/>
    <mergeCell ref="O128:P128"/>
    <mergeCell ref="Q128:R128"/>
    <mergeCell ref="T128:U128"/>
    <mergeCell ref="W128:X128"/>
    <mergeCell ref="Y128:Z128"/>
    <mergeCell ref="AA128:AB128"/>
    <mergeCell ref="AC128:AD128"/>
    <mergeCell ref="C129:N129"/>
    <mergeCell ref="O129:P129"/>
    <mergeCell ref="Q129:R129"/>
    <mergeCell ref="T129:U129"/>
    <mergeCell ref="W129:X129"/>
    <mergeCell ref="Y129:Z129"/>
    <mergeCell ref="AA129:AB129"/>
    <mergeCell ref="AC129:AD129"/>
    <mergeCell ref="AE129:AF129"/>
    <mergeCell ref="AG129:AH129"/>
    <mergeCell ref="C130:N130"/>
    <mergeCell ref="O130:P130"/>
    <mergeCell ref="Q130:R130"/>
    <mergeCell ref="T130:U130"/>
    <mergeCell ref="W130:X130"/>
    <mergeCell ref="Y130:Z130"/>
    <mergeCell ref="AA130:AB130"/>
    <mergeCell ref="AC130:AD130"/>
    <mergeCell ref="AE130:AF130"/>
    <mergeCell ref="AG130:AH130"/>
    <mergeCell ref="C131:N131"/>
    <mergeCell ref="O131:P131"/>
    <mergeCell ref="Q131:R131"/>
    <mergeCell ref="T131:U131"/>
    <mergeCell ref="W131:X131"/>
    <mergeCell ref="Y131:Z131"/>
    <mergeCell ref="AA131:AB131"/>
    <mergeCell ref="AC131:AD131"/>
    <mergeCell ref="AE131:AF131"/>
    <mergeCell ref="AG131:AH131"/>
    <mergeCell ref="C132:N132"/>
    <mergeCell ref="O132:P132"/>
    <mergeCell ref="Q132:R132"/>
    <mergeCell ref="T132:U132"/>
    <mergeCell ref="W132:X132"/>
    <mergeCell ref="Y132:Z132"/>
    <mergeCell ref="AA132:AB132"/>
    <mergeCell ref="AC132:AD132"/>
    <mergeCell ref="C133:N133"/>
    <mergeCell ref="O133:P133"/>
    <mergeCell ref="Q133:R133"/>
    <mergeCell ref="T133:U133"/>
    <mergeCell ref="W133:X133"/>
    <mergeCell ref="Y133:Z133"/>
    <mergeCell ref="AA134:AB134"/>
    <mergeCell ref="AC134:AD134"/>
    <mergeCell ref="AE133:AF133"/>
    <mergeCell ref="AG133:AH133"/>
    <mergeCell ref="AE132:AF132"/>
    <mergeCell ref="AG132:AH132"/>
    <mergeCell ref="AA133:AB133"/>
    <mergeCell ref="AC133:AD133"/>
    <mergeCell ref="AE134:AF134"/>
    <mergeCell ref="AG134:AH134"/>
    <mergeCell ref="C134:N134"/>
    <mergeCell ref="O134:P134"/>
    <mergeCell ref="Q134:R134"/>
    <mergeCell ref="T134:U134"/>
    <mergeCell ref="W134:X134"/>
    <mergeCell ref="Y134:Z134"/>
    <mergeCell ref="C136:N136"/>
    <mergeCell ref="O136:P136"/>
    <mergeCell ref="Q136:R136"/>
    <mergeCell ref="T136:U136"/>
    <mergeCell ref="W136:X136"/>
    <mergeCell ref="Y136:Z136"/>
    <mergeCell ref="AA136:AB136"/>
    <mergeCell ref="AC136:AD136"/>
    <mergeCell ref="AE136:AF136"/>
    <mergeCell ref="AG136:AH136"/>
    <mergeCell ref="C137:N137"/>
    <mergeCell ref="O137:P137"/>
    <mergeCell ref="Q137:R137"/>
    <mergeCell ref="T137:U137"/>
    <mergeCell ref="W137:X137"/>
    <mergeCell ref="Y137:Z137"/>
    <mergeCell ref="AA137:AB137"/>
    <mergeCell ref="AC137:AD137"/>
    <mergeCell ref="AE137:AF137"/>
    <mergeCell ref="AG137:AH137"/>
    <mergeCell ref="C138:N138"/>
    <mergeCell ref="O138:P138"/>
    <mergeCell ref="Q138:R138"/>
    <mergeCell ref="T138:U138"/>
    <mergeCell ref="W138:X138"/>
    <mergeCell ref="Y138:Z138"/>
    <mergeCell ref="C139:N139"/>
    <mergeCell ref="O139:P139"/>
    <mergeCell ref="Q139:R139"/>
    <mergeCell ref="T139:U139"/>
    <mergeCell ref="W139:X139"/>
    <mergeCell ref="Y139:Z139"/>
    <mergeCell ref="AA139:AB139"/>
    <mergeCell ref="AC139:AD139"/>
    <mergeCell ref="AE139:AF139"/>
    <mergeCell ref="AG139:AH139"/>
    <mergeCell ref="AA138:AB138"/>
    <mergeCell ref="AC138:AD138"/>
    <mergeCell ref="AE138:AF138"/>
    <mergeCell ref="AG138:AH138"/>
    <mergeCell ref="B140:N140"/>
    <mergeCell ref="O140:P140"/>
    <mergeCell ref="Q140:R140"/>
    <mergeCell ref="T140:U140"/>
    <mergeCell ref="W140:X140"/>
    <mergeCell ref="Y140:Z140"/>
    <mergeCell ref="AA140:AB140"/>
    <mergeCell ref="AC140:AD140"/>
    <mergeCell ref="AE140:AF140"/>
    <mergeCell ref="AG140:AH140"/>
    <mergeCell ref="C141:P141"/>
    <mergeCell ref="Q141:R141"/>
    <mergeCell ref="S141:U141"/>
    <mergeCell ref="V141:X141"/>
    <mergeCell ref="Y141:Z141"/>
    <mergeCell ref="AA141:AB141"/>
    <mergeCell ref="AC141:AD141"/>
    <mergeCell ref="AE141:AF142"/>
    <mergeCell ref="AG141:AH142"/>
    <mergeCell ref="C142:N142"/>
    <mergeCell ref="O142:P142"/>
    <mergeCell ref="Q142:R142"/>
    <mergeCell ref="T142:U142"/>
    <mergeCell ref="W142:X142"/>
    <mergeCell ref="Y142:Z142"/>
    <mergeCell ref="AA142:AB142"/>
    <mergeCell ref="AC142:AD142"/>
    <mergeCell ref="C143:N143"/>
    <mergeCell ref="O143:P143"/>
    <mergeCell ref="Q143:R143"/>
    <mergeCell ref="T143:U143"/>
    <mergeCell ref="W143:X143"/>
    <mergeCell ref="Y143:Z143"/>
    <mergeCell ref="AA143:AB143"/>
    <mergeCell ref="AC143:AD143"/>
    <mergeCell ref="AE143:AF143"/>
    <mergeCell ref="AG143:AH143"/>
    <mergeCell ref="C144:N144"/>
    <mergeCell ref="O144:P144"/>
    <mergeCell ref="Q144:R144"/>
    <mergeCell ref="T144:U144"/>
    <mergeCell ref="W144:X144"/>
    <mergeCell ref="Y144:Z144"/>
    <mergeCell ref="AA144:AB144"/>
    <mergeCell ref="AC144:AD144"/>
    <mergeCell ref="AE144:AF144"/>
    <mergeCell ref="AG144:AH144"/>
    <mergeCell ref="C145:N145"/>
    <mergeCell ref="O145:P145"/>
    <mergeCell ref="Q145:R145"/>
    <mergeCell ref="T145:U145"/>
    <mergeCell ref="W145:X145"/>
    <mergeCell ref="Y145:Z145"/>
    <mergeCell ref="AA145:AB145"/>
    <mergeCell ref="AC145:AD145"/>
    <mergeCell ref="C146:N146"/>
    <mergeCell ref="O146:P146"/>
    <mergeCell ref="Q146:R146"/>
    <mergeCell ref="T146:U146"/>
    <mergeCell ref="W146:X146"/>
    <mergeCell ref="Y146:Z146"/>
    <mergeCell ref="Y147:Z147"/>
    <mergeCell ref="AA147:AB147"/>
    <mergeCell ref="AC147:AD147"/>
    <mergeCell ref="AG147:AH147"/>
    <mergeCell ref="AE145:AF145"/>
    <mergeCell ref="AG145:AH145"/>
    <mergeCell ref="AA146:AB146"/>
    <mergeCell ref="AC146:AD146"/>
    <mergeCell ref="Q148:R148"/>
    <mergeCell ref="T148:U148"/>
    <mergeCell ref="W148:X148"/>
    <mergeCell ref="Y148:Z148"/>
    <mergeCell ref="AG146:AH146"/>
    <mergeCell ref="C147:N147"/>
    <mergeCell ref="O147:P147"/>
    <mergeCell ref="Q147:R147"/>
    <mergeCell ref="T147:U147"/>
    <mergeCell ref="W147:X147"/>
    <mergeCell ref="AG148:AH148"/>
    <mergeCell ref="C149:N149"/>
    <mergeCell ref="O149:P149"/>
    <mergeCell ref="Q149:R149"/>
    <mergeCell ref="T149:U149"/>
    <mergeCell ref="W149:X149"/>
    <mergeCell ref="Y149:Z149"/>
    <mergeCell ref="AA149:AB149"/>
    <mergeCell ref="C148:N148"/>
    <mergeCell ref="O148:P148"/>
    <mergeCell ref="AG149:AH149"/>
    <mergeCell ref="C150:N150"/>
    <mergeCell ref="O150:P150"/>
    <mergeCell ref="Q150:R150"/>
    <mergeCell ref="T150:U150"/>
    <mergeCell ref="W150:X150"/>
    <mergeCell ref="Y150:Z150"/>
    <mergeCell ref="AA150:AB150"/>
    <mergeCell ref="AC150:AD150"/>
    <mergeCell ref="AG151:AH151"/>
    <mergeCell ref="AE150:AF150"/>
    <mergeCell ref="AG150:AH150"/>
    <mergeCell ref="C151:N151"/>
    <mergeCell ref="O151:P151"/>
    <mergeCell ref="Q151:R151"/>
    <mergeCell ref="T151:U151"/>
    <mergeCell ref="W151:X151"/>
    <mergeCell ref="Y151:Z151"/>
    <mergeCell ref="AA151:AB151"/>
    <mergeCell ref="B154:N154"/>
    <mergeCell ref="O154:P154"/>
    <mergeCell ref="Q154:R154"/>
    <mergeCell ref="T154:U154"/>
    <mergeCell ref="W154:X154"/>
    <mergeCell ref="Y154:Z154"/>
    <mergeCell ref="AA154:AB154"/>
    <mergeCell ref="AC154:AD154"/>
    <mergeCell ref="AE154:AF154"/>
    <mergeCell ref="AG154:AH154"/>
    <mergeCell ref="C155:P155"/>
    <mergeCell ref="Q155:R155"/>
    <mergeCell ref="S155:U155"/>
    <mergeCell ref="V155:X155"/>
    <mergeCell ref="Y155:Z155"/>
    <mergeCell ref="AA155:AB155"/>
    <mergeCell ref="AC155:AD155"/>
    <mergeCell ref="AE155:AF156"/>
    <mergeCell ref="AG155:AH156"/>
    <mergeCell ref="C156:N156"/>
    <mergeCell ref="O156:P156"/>
    <mergeCell ref="Q156:R156"/>
    <mergeCell ref="T156:U156"/>
    <mergeCell ref="W156:X156"/>
    <mergeCell ref="Y156:Z156"/>
    <mergeCell ref="AA156:AB156"/>
    <mergeCell ref="AC156:AD156"/>
    <mergeCell ref="C157:N157"/>
    <mergeCell ref="O157:P157"/>
    <mergeCell ref="Q157:R157"/>
    <mergeCell ref="T157:U157"/>
    <mergeCell ref="W157:X157"/>
    <mergeCell ref="Y157:Z157"/>
    <mergeCell ref="AA157:AB157"/>
    <mergeCell ref="AC157:AD157"/>
    <mergeCell ref="AE157:AF157"/>
    <mergeCell ref="AG157:AH157"/>
    <mergeCell ref="C158:N158"/>
    <mergeCell ref="O158:P158"/>
    <mergeCell ref="Q158:R158"/>
    <mergeCell ref="T158:U158"/>
    <mergeCell ref="W158:X158"/>
    <mergeCell ref="Y158:Z158"/>
    <mergeCell ref="AA158:AB158"/>
    <mergeCell ref="AC158:AD158"/>
    <mergeCell ref="AE158:AF158"/>
    <mergeCell ref="AG158:AH158"/>
    <mergeCell ref="C159:N159"/>
    <mergeCell ref="O159:P159"/>
    <mergeCell ref="Q159:R159"/>
    <mergeCell ref="T159:U159"/>
    <mergeCell ref="W159:X159"/>
    <mergeCell ref="Y159:Z159"/>
    <mergeCell ref="AA159:AB159"/>
    <mergeCell ref="AC159:AD159"/>
    <mergeCell ref="AE159:AF159"/>
    <mergeCell ref="AG159:AH159"/>
    <mergeCell ref="C160:N160"/>
    <mergeCell ref="O160:P160"/>
    <mergeCell ref="Q160:R160"/>
    <mergeCell ref="T160:U160"/>
    <mergeCell ref="W160:X160"/>
    <mergeCell ref="Y160:Z160"/>
    <mergeCell ref="AA160:AB160"/>
    <mergeCell ref="AC160:AD160"/>
    <mergeCell ref="AE160:AF160"/>
    <mergeCell ref="AG160:AH160"/>
    <mergeCell ref="C161:N161"/>
    <mergeCell ref="O161:P161"/>
    <mergeCell ref="Q161:R161"/>
    <mergeCell ref="T161:U161"/>
    <mergeCell ref="W161:X161"/>
    <mergeCell ref="Y161:Z161"/>
    <mergeCell ref="AA161:AB161"/>
    <mergeCell ref="AC161:AD161"/>
    <mergeCell ref="AE161:AF161"/>
    <mergeCell ref="AG161:AH161"/>
    <mergeCell ref="C162:N162"/>
    <mergeCell ref="O162:P162"/>
    <mergeCell ref="Q162:R162"/>
    <mergeCell ref="T162:U162"/>
    <mergeCell ref="W162:X162"/>
    <mergeCell ref="Y162:Z162"/>
    <mergeCell ref="AA162:AB162"/>
    <mergeCell ref="AC162:AD162"/>
    <mergeCell ref="AE162:AF162"/>
    <mergeCell ref="AG162:AH162"/>
    <mergeCell ref="C163:N163"/>
    <mergeCell ref="O163:P163"/>
    <mergeCell ref="Q163:R163"/>
    <mergeCell ref="T163:U163"/>
    <mergeCell ref="W163:X163"/>
    <mergeCell ref="Y163:Z163"/>
    <mergeCell ref="AA163:AB163"/>
    <mergeCell ref="AC163:AD163"/>
    <mergeCell ref="AE163:AF163"/>
    <mergeCell ref="AG163:AH163"/>
    <mergeCell ref="C164:N164"/>
    <mergeCell ref="O164:P164"/>
    <mergeCell ref="Q164:R164"/>
    <mergeCell ref="T164:U164"/>
    <mergeCell ref="W164:X164"/>
    <mergeCell ref="Y164:Z164"/>
    <mergeCell ref="AA164:AB164"/>
    <mergeCell ref="AC164:AD164"/>
    <mergeCell ref="AE164:AF164"/>
    <mergeCell ref="AG164:AH164"/>
    <mergeCell ref="C165:N165"/>
    <mergeCell ref="O165:P165"/>
    <mergeCell ref="Q165:R165"/>
    <mergeCell ref="T165:U165"/>
    <mergeCell ref="W165:X165"/>
    <mergeCell ref="Y165:Z165"/>
    <mergeCell ref="AA165:AB165"/>
    <mergeCell ref="AC165:AD165"/>
    <mergeCell ref="AE165:AF165"/>
    <mergeCell ref="AG165:AH165"/>
    <mergeCell ref="C166:N166"/>
    <mergeCell ref="O166:P166"/>
    <mergeCell ref="Q166:R166"/>
    <mergeCell ref="T166:U166"/>
    <mergeCell ref="W166:X166"/>
    <mergeCell ref="Y166:Z166"/>
    <mergeCell ref="AA166:AB166"/>
    <mergeCell ref="AC166:AD166"/>
    <mergeCell ref="C167:N167"/>
    <mergeCell ref="O167:P167"/>
    <mergeCell ref="Q167:R167"/>
    <mergeCell ref="T167:U167"/>
    <mergeCell ref="W167:X167"/>
    <mergeCell ref="Y167:Z167"/>
    <mergeCell ref="AA168:AB168"/>
    <mergeCell ref="AC168:AD168"/>
    <mergeCell ref="AE167:AF167"/>
    <mergeCell ref="AG167:AH167"/>
    <mergeCell ref="AE166:AF166"/>
    <mergeCell ref="AG166:AH166"/>
    <mergeCell ref="AA167:AB167"/>
    <mergeCell ref="AC167:AD167"/>
    <mergeCell ref="AE168:AF168"/>
    <mergeCell ref="AG168:AH168"/>
    <mergeCell ref="B168:N168"/>
    <mergeCell ref="O168:P168"/>
    <mergeCell ref="Q168:R168"/>
    <mergeCell ref="T168:U168"/>
    <mergeCell ref="W168:X168"/>
    <mergeCell ref="Y168:Z168"/>
    <mergeCell ref="AK171:AM171"/>
    <mergeCell ref="AO171:AT171"/>
    <mergeCell ref="AW171:BB171"/>
    <mergeCell ref="BC171:BK171"/>
    <mergeCell ref="C173:T173"/>
    <mergeCell ref="B174:M174"/>
    <mergeCell ref="O174:AH174"/>
    <mergeCell ref="C175:M175"/>
    <mergeCell ref="O175:P175"/>
    <mergeCell ref="Q175:AH175"/>
    <mergeCell ref="C176:M176"/>
    <mergeCell ref="O176:P176"/>
    <mergeCell ref="Q176:AH176"/>
    <mergeCell ref="C177:M177"/>
    <mergeCell ref="O177:P177"/>
    <mergeCell ref="Q177:AH177"/>
    <mergeCell ref="C178:M178"/>
    <mergeCell ref="O178:P178"/>
    <mergeCell ref="Q178:AH178"/>
    <mergeCell ref="C179:M179"/>
    <mergeCell ref="O179:P179"/>
    <mergeCell ref="Q179:AH179"/>
    <mergeCell ref="B182:M182"/>
    <mergeCell ref="O182:AH182"/>
    <mergeCell ref="C183:M183"/>
    <mergeCell ref="O183:P183"/>
    <mergeCell ref="Q183:AH183"/>
    <mergeCell ref="C184:M184"/>
    <mergeCell ref="O184:P184"/>
    <mergeCell ref="Q184:AH184"/>
    <mergeCell ref="C190:M190"/>
    <mergeCell ref="C185:M185"/>
    <mergeCell ref="O185:P185"/>
    <mergeCell ref="Q185:AH185"/>
    <mergeCell ref="C186:M186"/>
    <mergeCell ref="O186:P186"/>
    <mergeCell ref="Q186:AH186"/>
    <mergeCell ref="Q194:AH194"/>
    <mergeCell ref="C191:M191"/>
    <mergeCell ref="O191:P191"/>
    <mergeCell ref="Q191:AH191"/>
    <mergeCell ref="Q192:AH192"/>
    <mergeCell ref="B189:M189"/>
    <mergeCell ref="O189:AH189"/>
    <mergeCell ref="O193:P193"/>
    <mergeCell ref="Q193:AH193"/>
    <mergeCell ref="C193:M193"/>
    <mergeCell ref="B206:AH206"/>
    <mergeCell ref="B200:AH200"/>
    <mergeCell ref="B204:AH204"/>
    <mergeCell ref="B205:AH205"/>
    <mergeCell ref="B196:AH196"/>
    <mergeCell ref="B197:AH197"/>
    <mergeCell ref="B198:AH198"/>
    <mergeCell ref="B201:AH201"/>
    <mergeCell ref="B203:AH203"/>
    <mergeCell ref="B202:AH202"/>
    <mergeCell ref="C64:N64"/>
    <mergeCell ref="C79:N79"/>
    <mergeCell ref="O79:P79"/>
    <mergeCell ref="Q79:R79"/>
    <mergeCell ref="T79:U79"/>
    <mergeCell ref="B199:AH199"/>
    <mergeCell ref="C192:M192"/>
    <mergeCell ref="O192:P192"/>
    <mergeCell ref="O190:P190"/>
    <mergeCell ref="Q190:AH190"/>
    <mergeCell ref="C194:M194"/>
    <mergeCell ref="O194:P194"/>
    <mergeCell ref="AE152:AF152"/>
    <mergeCell ref="AE151:AF151"/>
    <mergeCell ref="C187:M187"/>
    <mergeCell ref="O187:P187"/>
    <mergeCell ref="Q187:AH187"/>
    <mergeCell ref="Y152:Z152"/>
    <mergeCell ref="Y153:Z153"/>
    <mergeCell ref="AA153:AB153"/>
    <mergeCell ref="AC153:AD153"/>
    <mergeCell ref="AE153:AF153"/>
    <mergeCell ref="AE148:AF148"/>
    <mergeCell ref="AE147:AF147"/>
    <mergeCell ref="AE146:AF146"/>
    <mergeCell ref="AA152:AB152"/>
    <mergeCell ref="AC152:AD152"/>
    <mergeCell ref="AC149:AD149"/>
    <mergeCell ref="AA148:AB148"/>
    <mergeCell ref="AC148:AD148"/>
    <mergeCell ref="T153:U153"/>
    <mergeCell ref="W153:X153"/>
    <mergeCell ref="AW57:BK57"/>
    <mergeCell ref="C152:N152"/>
    <mergeCell ref="O152:P152"/>
    <mergeCell ref="Q152:R152"/>
    <mergeCell ref="T152:U152"/>
    <mergeCell ref="W152:X152"/>
    <mergeCell ref="AC151:AD151"/>
    <mergeCell ref="AE149:AF149"/>
    <mergeCell ref="U20:V20"/>
    <mergeCell ref="U21:V21"/>
    <mergeCell ref="AG153:AH153"/>
    <mergeCell ref="J47:AH47"/>
    <mergeCell ref="AG152:AH152"/>
    <mergeCell ref="C153:N153"/>
    <mergeCell ref="O153:P153"/>
    <mergeCell ref="Q153:R153"/>
    <mergeCell ref="C83:N83"/>
    <mergeCell ref="O83:P83"/>
    <mergeCell ref="Q83:R83"/>
    <mergeCell ref="T83:U83"/>
    <mergeCell ref="W83:X83"/>
    <mergeCell ref="Y83:Z83"/>
    <mergeCell ref="AA83:AB83"/>
    <mergeCell ref="AC83:AD83"/>
    <mergeCell ref="AE83:AF83"/>
    <mergeCell ref="AG83:AH83"/>
    <mergeCell ref="C97:N97"/>
    <mergeCell ref="O97:P97"/>
    <mergeCell ref="Q97:R97"/>
    <mergeCell ref="T97:U97"/>
    <mergeCell ref="W97:X97"/>
    <mergeCell ref="Y97:Z97"/>
    <mergeCell ref="AA97:AB97"/>
    <mergeCell ref="AC97:AD97"/>
    <mergeCell ref="AE97:AF97"/>
    <mergeCell ref="AG97:AH97"/>
    <mergeCell ref="C110:N110"/>
    <mergeCell ref="O110:P110"/>
    <mergeCell ref="Q110:R110"/>
    <mergeCell ref="T110:U110"/>
    <mergeCell ref="W110:X110"/>
    <mergeCell ref="Y110:Z110"/>
    <mergeCell ref="AA109:AB109"/>
    <mergeCell ref="AC109:AD109"/>
    <mergeCell ref="C124:N124"/>
    <mergeCell ref="O124:P124"/>
    <mergeCell ref="Q124:R124"/>
    <mergeCell ref="T124:U124"/>
    <mergeCell ref="W124:X124"/>
    <mergeCell ref="Y124:Z124"/>
    <mergeCell ref="AE124:AF124"/>
    <mergeCell ref="AG124:AH124"/>
    <mergeCell ref="AA110:AB110"/>
    <mergeCell ref="AC110:AD110"/>
    <mergeCell ref="AE110:AF110"/>
    <mergeCell ref="AG110:AH110"/>
    <mergeCell ref="AA122:AB122"/>
    <mergeCell ref="AC122:AD122"/>
    <mergeCell ref="AE122:AF122"/>
    <mergeCell ref="AG122:AH122"/>
  </mergeCells>
  <printOptions/>
  <pageMargins left="0.688888888888889" right="0.688888888888889" top="0.984027777777778" bottom="0.984027777777778" header="0.511805555555556" footer="0.511805555555556"/>
  <pageSetup blackAndWhite="1" fitToHeight="0" fitToWidth="1" horizontalDpi="600" verticalDpi="600" orientation="portrait" paperSize="9" scale="95" r:id="rId1"/>
  <headerFooter alignWithMargins="0">
    <oddFooter>&amp;RЛист &amp;P от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iveto</dc:creator>
  <cp:keywords/>
  <dc:description/>
  <cp:lastModifiedBy>admin</cp:lastModifiedBy>
  <cp:lastPrinted>2016-10-12T13:28:08Z</cp:lastPrinted>
  <dcterms:created xsi:type="dcterms:W3CDTF">2016-06-22T07:26:05Z</dcterms:created>
  <dcterms:modified xsi:type="dcterms:W3CDTF">2020-07-02T13:03:25Z</dcterms:modified>
  <cp:category/>
  <cp:version/>
  <cp:contentType/>
  <cp:contentStatus/>
</cp:coreProperties>
</file>