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70" tabRatio="288" firstSheet="4" activeTab="6"/>
  </bookViews>
  <sheets>
    <sheet name="Архитектура" sheetId="1" r:id="rId1"/>
    <sheet name="ПБ" sheetId="2" r:id="rId2"/>
    <sheet name="ЕЛЕКТРО" sheetId="3" r:id="rId3"/>
    <sheet name="ВиК" sheetId="4" r:id="rId4"/>
    <sheet name="ОВК" sheetId="5" r:id="rId5"/>
    <sheet name="СК" sheetId="6" r:id="rId6"/>
    <sheet name="Рекапитулация" sheetId="7" r:id="rId7"/>
  </sheets>
  <definedNames>
    <definedName name="Excel_BuiltIn_Print_Area_1">'Архитектура'!$A$1:$D$98</definedName>
    <definedName name="Excel_BuiltIn_Print_Area_1_1_1_1">'Архитектура'!$A$8:$D$98</definedName>
    <definedName name="Excel_BuiltIn_Print_Titles_1">'Архитектура'!$A$8:$HD$9</definedName>
    <definedName name="_xlnm.Print_Titles" localSheetId="0">'Архитектура'!$8:$9</definedName>
  </definedNames>
  <calcPr fullCalcOnLoad="1"/>
</workbook>
</file>

<file path=xl/sharedStrings.xml><?xml version="1.0" encoding="utf-8"?>
<sst xmlns="http://schemas.openxmlformats.org/spreadsheetml/2006/main" count="698" uniqueCount="357">
  <si>
    <t>Шапки по бордове от ламарина с полимерно покритие</t>
  </si>
  <si>
    <t>Обшивки по бордове от ламарина с полимерно покритие</t>
  </si>
  <si>
    <t xml:space="preserve">Обрушване подкожушена мазилка </t>
  </si>
  <si>
    <t>Измиване на фасадните повърхности</t>
  </si>
  <si>
    <t>ВИД СМР</t>
  </si>
  <si>
    <t>м-ка</t>
  </si>
  <si>
    <t>кол-во</t>
  </si>
  <si>
    <t>м</t>
  </si>
  <si>
    <t>м3</t>
  </si>
  <si>
    <t>бр</t>
  </si>
  <si>
    <t>ЧАСТ: АРХИТЕКТУРА</t>
  </si>
  <si>
    <t>Подмяна на дограма</t>
  </si>
  <si>
    <t>м2</t>
  </si>
  <si>
    <t>PVC капачки за външни AL подпрозоречни первази</t>
  </si>
  <si>
    <t xml:space="preserve">Вътрешни PVC подпрозоречни первази  </t>
  </si>
  <si>
    <t xml:space="preserve">Външни AL подпрозоречни первази цвят: бял  </t>
  </si>
  <si>
    <t xml:space="preserve">Транспортен профил под дограмата  </t>
  </si>
  <si>
    <t>НАТОВАРВАНЕ И ИЗВОЗВАНЕ НА СТРОИТЕЛНИ ОТПАДЪЦИ</t>
  </si>
  <si>
    <t>Натоварване и извозване на строителни отпадъци</t>
  </si>
  <si>
    <t>Настилка от тротоарни плочки</t>
  </si>
  <si>
    <t>Подложка от пясък</t>
  </si>
  <si>
    <t>Доставка и монтаж на топлоизолация 3 см XPS за обръщане около прозорци   вкл.   дюбели и шпакловка със стъклофибърна мрежа</t>
  </si>
  <si>
    <t>Паропропусклив грунд за мазилка</t>
  </si>
  <si>
    <t xml:space="preserve">Ъглов профил с мрежа  </t>
  </si>
  <si>
    <t xml:space="preserve">Водооткапващ профил </t>
  </si>
  <si>
    <t>Профил с мрежа за прозорци</t>
  </si>
  <si>
    <t>Профил цокълен с водооткап</t>
  </si>
  <si>
    <t>Уплътнителна лента за фуги</t>
  </si>
  <si>
    <t>Демонтаж на стара хидроизолация</t>
  </si>
  <si>
    <t>Демонтаж на ламаринени шапки по бордове</t>
  </si>
  <si>
    <t>Демонтаж на ламаринени обшивки по бордове</t>
  </si>
  <si>
    <t>Полагане битумен грунд</t>
  </si>
  <si>
    <t>Холкери</t>
  </si>
  <si>
    <t>Полагане хидроизолация битумна мембрана без посипка (един слой)</t>
  </si>
  <si>
    <t>Полагане хидроизолация битумна мембрана с посипка (един слой)</t>
  </si>
  <si>
    <t>Покрив</t>
  </si>
  <si>
    <t>ОБЕКТ: Основен ремонт и модернизация на четири лаборатории с прилежащите им помощни помещения, намираща се в съществуваща сграда с идентификатор 07079.602.485.10 на територията на Университет „Проф. д-р Асен Златаров“- гр. Бургас, във връзка с изпълнение на обществена поръчка за „Изготвяне на технически и инвестиционен проект и упражняване на авторски надзор по време на строителството на сграда на ЦВП в град Бургас“ за нуждите на проект № BG05M2OP001- 1.001-0004 „Университети за Наука, Информатика и Технологии в e-обществото (УНИТе)”</t>
  </si>
  <si>
    <t>Демонтаж  метални решетки по прозорци</t>
  </si>
  <si>
    <t>Доставка и монтаж на парапети по инвалидна рампа и външни стълби.</t>
  </si>
  <si>
    <t>Полагане топлоизолационни плоскости XPS, с дебелина 10 cm по покрив</t>
  </si>
  <si>
    <t>Изграждане на ст.б.рампа за инвалиди</t>
  </si>
  <si>
    <t>Доставка и монтаж на плочки по рампа за инвалиди,вкл. Циментов разтвор и ъглови елементи</t>
  </si>
  <si>
    <t>Доставка и монтаж на тактилни плочи около инвалидна рампа</t>
  </si>
  <si>
    <t>Изграждане на обшивка от аквапанел на самоносеща конструкция около тръби за парно по фасадата. Вкл. Всички нужни материали и труд.</t>
  </si>
  <si>
    <t>Изграждане на ст.б.площадка за компресор</t>
  </si>
  <si>
    <t>Бордюри около тротоарни плочки</t>
  </si>
  <si>
    <t>Премахване на съществуращи тротоарни плочки</t>
  </si>
  <si>
    <t>Направа на топлоизолация на фасади  - термопакет ЕPS D= 10см    вкл.   дюбели и шпакловка със стъклофибърна мрежа</t>
  </si>
  <si>
    <t>Обръщане по бордове с топлоизолация ЕPS, с дебелина 10 cm дюбели и шпакловка със стъклофибърна мрежа</t>
  </si>
  <si>
    <t>Демонтаж дървена дограма</t>
  </si>
  <si>
    <t>Възстановяване рамки на врати вкл.шпакловка  и латексово боядисване с отсичане</t>
  </si>
  <si>
    <t>ВЪТРЕШНИ РЕМОНТНИ ДЕЙНОСТИ</t>
  </si>
  <si>
    <t xml:space="preserve">ВЪНШНИ </t>
  </si>
  <si>
    <t>Премахване на интериорни врати</t>
  </si>
  <si>
    <t>Разрушаване на съществуващи зидове</t>
  </si>
  <si>
    <t>Изграждане на предстенни обшивки от гипсокартон,вкл.П профили,шпакловане, шпакловачни ленти,крепежни елементи и др.</t>
  </si>
  <si>
    <t>Изграждане на предстенни обшивки от влагоустоичив гипсокартон,вкл.П профили,шпакловане, шпакловачни ленти,крепежни елементи и др.</t>
  </si>
  <si>
    <t>Изграждане на окачен таван тип "АРМСТРОНГ",вкл. всички нужни материали</t>
  </si>
  <si>
    <t xml:space="preserve">Изграждане на под от гранитогрес,вкл. материали </t>
  </si>
  <si>
    <t>Полагане на фаянсови плочки по стени на тоалетни,вкл. Материали</t>
  </si>
  <si>
    <t>Полагане на антистатична настилка</t>
  </si>
  <si>
    <t>Поставяне на двоен под,вкл.материали</t>
  </si>
  <si>
    <t>Премахване на настилка от линолеум</t>
  </si>
  <si>
    <t>Премахване на циментова замазка за наклон</t>
  </si>
  <si>
    <t>Изграждане на гипсокартонен куфар ,вкл.материали</t>
  </si>
  <si>
    <t>Изграждане на декоративна решетка около компресор и климатииц</t>
  </si>
  <si>
    <t>Демонтаж на съществуващ парапет</t>
  </si>
  <si>
    <t>Боядисване на тавани   с латексова боя върху варова и гипсова шпакловка</t>
  </si>
  <si>
    <t xml:space="preserve">Грундиране с латекс за боядисване                         </t>
  </si>
  <si>
    <t>Гипсова шпакловка</t>
  </si>
  <si>
    <t>Контактен грунд преди шпакловка</t>
  </si>
  <si>
    <t>Стъргане на стари слоеве боя</t>
  </si>
  <si>
    <t>Боядисване на тоалетни с влагоустоичива боя</t>
  </si>
  <si>
    <t>Боядисване с антистатична боя</t>
  </si>
  <si>
    <t>Разрушавана на съществуващ окачен таван</t>
  </si>
  <si>
    <t>Премахване на съществуващи плочки от стени и тавани</t>
  </si>
  <si>
    <t>Интериорни врати-по спецификация</t>
  </si>
  <si>
    <t>Доставка и монтаж на  PVC  дограма - петкамерен профил, цвят на профила:бял,Стъклопакет 24мм, състоящ се от две стъкла   4мм , с коефициент на топлопреминаване на стъклопакета К=1,3W/m2.K, Обков  -по спецификация</t>
  </si>
  <si>
    <t>Доставка и монтаж на подемник за инвалиди по вътрешно стълбище</t>
  </si>
  <si>
    <t>Изграждане на преградни стени от 2 слоя гипсокартон ,вкл.П профили,шпакловане,шпакловачни ленти,крепежни елементи и др.</t>
  </si>
  <si>
    <t>Изграждане на преградни стени от влагоустоичив гипсокартон,вкл.П профили,шпакловане, шпакловачни ленти,крепежни елементи и др.</t>
  </si>
  <si>
    <t>Достъпна среда</t>
  </si>
  <si>
    <t>Изграждане на преградни стени от HPL плоскости,вкл. Отваряеми страни и носещи елементи. Н=2.10 по спецификация врати</t>
  </si>
  <si>
    <t>Изграждане на преградни стени от пожароустоичив гипсокартон REI 120м,вкл.П профили,шпакловане, шпакловачни ленти,крепежни елементи и др.</t>
  </si>
  <si>
    <t>ЧАСТ: КОНСТРУКТИВНА</t>
  </si>
  <si>
    <t>Кофриране на ст.б.площадка,вкл.декофриране</t>
  </si>
  <si>
    <t>Кофриране на ст.б.рампа,вкл.декофриране</t>
  </si>
  <si>
    <t>Полагане на армировка ст.б.площадка,вкл. материали</t>
  </si>
  <si>
    <t>Полагане на армировка ст.б.рампа,вкл. материали</t>
  </si>
  <si>
    <t>Полагане на бетон С20/25 за ст.б.рампа,вкл. Материал</t>
  </si>
  <si>
    <t>Полагане на бетон С20/25 за ст.б.площадка,вкл. Материал</t>
  </si>
  <si>
    <t>кг</t>
  </si>
  <si>
    <t>Изкопни деиности.вкл.укрепване на изкопа</t>
  </si>
  <si>
    <t>8</t>
  </si>
  <si>
    <t>9</t>
  </si>
  <si>
    <t>Извозване на земни маси</t>
  </si>
  <si>
    <t>Извозване на строителни отпадаци</t>
  </si>
  <si>
    <t>бр.</t>
  </si>
  <si>
    <t>Доставка и монтаж на защитна решетка,вкл. носеща конструкция</t>
  </si>
  <si>
    <t>18</t>
  </si>
  <si>
    <t>№ по</t>
  </si>
  <si>
    <t xml:space="preserve">    Наименование на фасонните части </t>
  </si>
  <si>
    <t>ед. Мярка</t>
  </si>
  <si>
    <t>К - во</t>
  </si>
  <si>
    <t>ред</t>
  </si>
  <si>
    <t>ЗА ВОДОПРОВОДА - Доставка и монтаж на тръби и фасонни части :</t>
  </si>
  <si>
    <t>І</t>
  </si>
  <si>
    <t xml:space="preserve">Тръби от полипропилен за студена вода/ПП/ </t>
  </si>
  <si>
    <t>Тръби от ПП  ø25  PN 16, 10º</t>
  </si>
  <si>
    <t>м`</t>
  </si>
  <si>
    <t>Тръби от ПП  ø20  PN 16, 10º</t>
  </si>
  <si>
    <t>II</t>
  </si>
  <si>
    <t>Тръби от полипропилен за топла вода/ПП/</t>
  </si>
  <si>
    <t>Тръби от ПП  ø20  PN 16, 80º</t>
  </si>
  <si>
    <t>IІІ</t>
  </si>
  <si>
    <t>Други</t>
  </si>
  <si>
    <t>Тоалетна мивка среден формат</t>
  </si>
  <si>
    <t xml:space="preserve">Клозетно седало </t>
  </si>
  <si>
    <t>Клозетно седало за инвалиди</t>
  </si>
  <si>
    <t>Писоари</t>
  </si>
  <si>
    <t>VI</t>
  </si>
  <si>
    <t xml:space="preserve">Изолация Изогуматерм за тръби: </t>
  </si>
  <si>
    <t xml:space="preserve"> ø25х6</t>
  </si>
  <si>
    <t xml:space="preserve"> ø20х6</t>
  </si>
  <si>
    <t>ЗА КАНАЛИЗАЦИЯТА - доставка и монтаж на тръби и фасонни части :</t>
  </si>
  <si>
    <t>Подов сифон със странично оттичане ф50</t>
  </si>
  <si>
    <t>Поз</t>
  </si>
  <si>
    <t>Наименование</t>
  </si>
  <si>
    <t>Мярка</t>
  </si>
  <si>
    <t>Кол.</t>
  </si>
  <si>
    <t>Електрически радиатор "конвекторен" тип, влагозащитено изпълнение, с Qот./ел.=400W, при 220V. Радиатора е комплект с терморегулатор, защита от прегряване и крепежни елементи;</t>
  </si>
  <si>
    <t>Високо-стенен климатизатор на директно изпарение, сплит система, Qот.=4.80kW, Qохл.=4.00kW, Qел.=1.7kW, 220V;</t>
  </si>
  <si>
    <t>Високо-стенен климатизатор на директно изпарение, сплит система, Qот.=6.60kW, Qохл.=6.20kW, Qел.=2.11kW, 220V;</t>
  </si>
  <si>
    <t>Тръбен кит за климатизатор с Qот.=4.80kW, Qохл.=4.00kW, до 20 м.;</t>
  </si>
  <si>
    <t>Тръбен кит за климатизатор с Qот.=6.60kW, Qохл.=6.20kW, до 30 м.;</t>
  </si>
  <si>
    <t>Крепежи и консумативи;</t>
  </si>
  <si>
    <t>компл.</t>
  </si>
  <si>
    <t>Вътрешно тяло на канален климатизатор с непрекъснато охлаждане за сървърни помещения, на директно изпарение, сплит система, Qохл.=13.40kW, (захранване от вътрешно тяло);</t>
  </si>
  <si>
    <t>Въздуховоди от поцинкована ламарина на фланци с периметър до 2700мм;</t>
  </si>
  <si>
    <t xml:space="preserve">Топлоизолация от минерална вата 25 мм, каширана с алуминиево фолио; </t>
  </si>
  <si>
    <t>Аспирационен чадър, монтиран стационарно над технологично съоръжение, без вентилатор;</t>
  </si>
  <si>
    <t>Аксиален вентилатор ATEX изпълнение, с дебит 1000m3/h, напор 440Ра, Qел.=0.25kW, 400V;</t>
  </si>
  <si>
    <t>м.л.</t>
  </si>
  <si>
    <t xml:space="preserve">Табло за управление, автоматика и окабеляване; </t>
  </si>
  <si>
    <t>Центробежен вентилатор високо налягане, с изнесен двигател, за работа с агресивни въздушни и потенциално експлозивни смеси, с дебит 500m3/h, напор 1200Pa, ел. мощност 1.0kW, при 380V;</t>
  </si>
  <si>
    <t>Лабораторен екстрактор с подвижни рамена;</t>
  </si>
  <si>
    <t>Осов вентилатор с подвижни жалузи с дебит 90m3/h, ел. мощност 25W при 220V и максимално ниво на шум 46dB;</t>
  </si>
  <si>
    <t>Прахов пожарогасител 6 кг с клас на праха АВС</t>
  </si>
  <si>
    <t>ЧАСТ: ПОЖАРОБЕЗОПАСНОСТ</t>
  </si>
  <si>
    <t>Воден пожарогасител за пожари клас А 9 л.</t>
  </si>
  <si>
    <t>Въгледвуокисен пожарогасител 5 кг.</t>
  </si>
  <si>
    <t>Част : Електрическа</t>
  </si>
  <si>
    <t>Фаза: ТП</t>
  </si>
  <si>
    <t>№</t>
  </si>
  <si>
    <t>М-ка</t>
  </si>
  <si>
    <t>К-во</t>
  </si>
  <si>
    <t>I. ЕЛ.ТАБЛА И ЗАХРАНВАЩИ ЛИНИИ</t>
  </si>
  <si>
    <t>Направа и замазване на улей в тухлена стена  до 5/5см</t>
  </si>
  <si>
    <t>м.</t>
  </si>
  <si>
    <t>Направа и замазване на улей в нов бетон  до 5/5см</t>
  </si>
  <si>
    <t>Направа отвори 20/20 в бетон/тухла</t>
  </si>
  <si>
    <t>Направа отвори 10/10 в бетон/тухла</t>
  </si>
  <si>
    <t>Доставка и монтаж на кабелна скара 200/60/3000mm, включително крепежни елементи</t>
  </si>
  <si>
    <t>Доставка и монтаж на сепаратор за кабелна скара 60/3000mm</t>
  </si>
  <si>
    <t>Доставка и монтаж на кабелна скара тип стълбица 200/60/3000mm, включително крепежни елементи</t>
  </si>
  <si>
    <t xml:space="preserve">II.  ИНСТАЛАЦИИ ЗА ОСВЕТЛЕНИЕ </t>
  </si>
  <si>
    <t>Доставка и монтаж на разклонителна кутия за тухла</t>
  </si>
  <si>
    <t>Доставка и монтаж на разклонителна кутия за гипсокартон</t>
  </si>
  <si>
    <t>Доставка и монтаж на разклонителна кутия за открит монтаж на кабелна скара</t>
  </si>
  <si>
    <t>Доставка и монтаж на модулна конзолна кутия за тухла</t>
  </si>
  <si>
    <t>Доставка и полагане на гофр.тръба ф16мм над ок.таван или зад гипсокартон</t>
  </si>
  <si>
    <t>Доставка и изтегляне на кабел тип ПВВ-МБ1 3х1,5мм2 под мазилка, за осветление</t>
  </si>
  <si>
    <t>Доставка и изтегляне на кабел тип NYY-J 3х1,5мм2 по скара, за осветление</t>
  </si>
  <si>
    <t>Доставка и изтегляне на кабел тип NYY-J 3х1,5мм2 в PVC тръба под гипсокартон, за осветление</t>
  </si>
  <si>
    <t>Доставка и изтегляне на кабел тип NYY-J 3х1,5мм2 в PVC тръба, под мазилка за осветление</t>
  </si>
  <si>
    <t>Доставка и монтаж на ел.ключ – “двупозиционен” за управление, за открита инсталация</t>
  </si>
  <si>
    <t>Доставка и монтаж на ел.ключ – “обикновен”, двумодулен за монтаж в модулна рамка</t>
  </si>
  <si>
    <t>Доставка и монтаж на ел.ключ – “сериен”, двумодулен за монтаж в модулна рамка</t>
  </si>
  <si>
    <t>Доставка и монтаж на датчик за движение 180º за монтаж на стена</t>
  </si>
  <si>
    <t>Доставка и монтаж на датчик за движение 360º за монтаж на таван</t>
  </si>
  <si>
    <t>Доставка и монтаж на рамка за ключове – единична</t>
  </si>
  <si>
    <t xml:space="preserve">Доставка и монтаж на LED осв.панел 600/600мм- 36W за монтаж на таван </t>
  </si>
  <si>
    <t xml:space="preserve">Доставка и монтаж на LED осв.панел 600/600мм- 36W за монтаж на таван, с вградена акумулаторна батерия с минимално време за работа 1h, след прекъсване на захранването  </t>
  </si>
  <si>
    <t>Доставка и монтаж на LED осв.панел 600/600мм- 36W за монтаж в гипсокартон</t>
  </si>
  <si>
    <t xml:space="preserve">Доставка и монтаж на LED осв.панел 600/600мм- 36W за монтаж в гипсокартон, с вградена акумулаторна батерия с минимално време за работа 1h, след прекъсване на захранването  </t>
  </si>
  <si>
    <t>Доставка и монтаж на LED осв.тяло тип плафон 1x9W за монтаж на стена, IP44</t>
  </si>
  <si>
    <t xml:space="preserve">Доставка и монтаж на LED осв.тяло тип плафон 1x9W за монтаж на таван, противовлажен </t>
  </si>
  <si>
    <t>Доставка и монтаж на осов вентилатор за баня</t>
  </si>
  <si>
    <t>Доставка и монтаж на евакуационно LED осв.тяло 11W за монтаж на стена с пиктограма „Изход“ с вградена акумулаторна батерия с минимално време за работа 1h, след прекъсване на захранването</t>
  </si>
  <si>
    <t xml:space="preserve">Доставка и монтаж на евакуационно LED осв.тяло 11W за монтаж на таван с пиктограми посока „Наляво“ и  "Надясно"с вградена акумулаторна батерия с минимално време за работа 1h, след прекъсване на захранването </t>
  </si>
  <si>
    <t>Свързване на проводник със сечение до 16мм2  към съоръжение</t>
  </si>
  <si>
    <t>III.  ИНСТАЛАЦИИ ЗА КОНТАКТИ</t>
  </si>
  <si>
    <t>Демонтаж на съществуващо ГРТ</t>
  </si>
  <si>
    <t>Отвързване на проводник от съоръжение до 16mm2</t>
  </si>
  <si>
    <t>Отвързване на проводник от съоръжение до 120mm2</t>
  </si>
  <si>
    <t>Доставка и монтаж на подово отопление за рампа, 5kW, комплект</t>
  </si>
  <si>
    <t>Доставка и монтаж на главно разпределително табло ГРТ – по схема</t>
  </si>
  <si>
    <t>Доставка и монтаж на етажно разпределително табло РТ – по схема</t>
  </si>
  <si>
    <t>Доставка и монтаж на разклонителна кутия под мазилка</t>
  </si>
  <si>
    <t>Доставка и монтаж на модулна конзолна кутия за гипсокартон</t>
  </si>
  <si>
    <t>Доставка и направа на кабелна муфа за кабел тип NYY 3x120+70mm2</t>
  </si>
  <si>
    <t>Доставка и полагане на гофр.тръба ф25мм над ок.таван или зад гипсокартон</t>
  </si>
  <si>
    <t>Доставка и полагане на кабел тип ПВВ-МБ1 3х1.5мм2 под мазилка</t>
  </si>
  <si>
    <t>Доставка и полагане на кабел тип ПВВ-МБ1 3х2.5мм2 под мазилка</t>
  </si>
  <si>
    <t>Доставка и полагане на кабел тип ПВВ-МБ1 3х4мм2 под мазилка</t>
  </si>
  <si>
    <t>Доставка и изтегляне на кабел тип NYY-J 3x1.5мм2 по кабелна скара</t>
  </si>
  <si>
    <t>Доставка и изтегляне на кабел тип NYY-J 3x1.5мм2 в тръба</t>
  </si>
  <si>
    <t>Доставка и изтегляне на кабел тип NYY-J 3x2.5мм2 по кабелна скара</t>
  </si>
  <si>
    <t>Доставка и изтегляне на кабел тип NYY-J 3x2.5мм2 в тръба</t>
  </si>
  <si>
    <t>Доставка и изтегляне на кабел тип NYY-J 3x4мм2 по кабелна скара</t>
  </si>
  <si>
    <t>Доставка и изтегляне на кабел тип NYY-J 3x4мм2 в тръба</t>
  </si>
  <si>
    <t>Доставка и изтегляне на кабел тип NYY-J 3x6мм2 по кабелна скара</t>
  </si>
  <si>
    <t>Доставка и изтегляне на кабел тип NYY-J 5x1.5мм2 по кабелна скара</t>
  </si>
  <si>
    <t>Доставка и изтегляне на кабел тип NYY-J 5x1.5мм2 в тръба</t>
  </si>
  <si>
    <t>Доставка и изтегляне на кабел тип NYY-J 5x2.5мм2 по кабелна скара</t>
  </si>
  <si>
    <t>Доставка и изтегляне на кабел тип NYY-J 5x2.5мм2 в тръба</t>
  </si>
  <si>
    <t>Доставка и изтегляне на кабел тип NYY-J 5x4мм2 по кабелна скара</t>
  </si>
  <si>
    <t>Доставка и изтегляне на кабел тип NYY-J 5x6мм2 по кабелна скара</t>
  </si>
  <si>
    <t>Доставка и изтегляне на кабел тип NYY-J 5x16мм2 по кабелна скара</t>
  </si>
  <si>
    <t>Доставка и изтегляне на кабел тип NYY 3x120+70мм2 по кабелна скара</t>
  </si>
  <si>
    <t>Доставка и монтаж на ел.контакт, тип”Шуко” двумодулен 16А, 1P, за монтаж в подова кутия</t>
  </si>
  <si>
    <t>Доставка и монтаж на ел.контакт, тип”Шуко”,  двумодулен , 16А, 1P, за монтаж в модулна рамка</t>
  </si>
  <si>
    <t>Доставка и монтаж на ел.контакт, тип”Шуко”, за открит монтаж единичен, 16А, 1P противовлажен</t>
  </si>
  <si>
    <t>Доставка и монтаж на рамка за контакти– единична</t>
  </si>
  <si>
    <t>Доставка и монтаж на рамка за контакти/ RJ 45 – двойна</t>
  </si>
  <si>
    <t>Доставка и монтаж на рамка за контакти/RJ 45 – четворна</t>
  </si>
  <si>
    <t>Доставка и монтаж на подова кутия за 24 модула</t>
  </si>
  <si>
    <t>Свързване на проводник със сечение до 120мм2  към съоръжение</t>
  </si>
  <si>
    <t>IV. ИНСТАЛАЦИИ СТРУКТУРНО ОКАБЕЛЯВАНЕ</t>
  </si>
  <si>
    <t>Доставка и полагане на гофр.тръба ф13мм под мазилка</t>
  </si>
  <si>
    <t>Доставка и полагане на гофр.тръба ф13мм зад гипсокартон</t>
  </si>
  <si>
    <t>Доставка и изтегляне на кабел FTP cat.6 4х2хAWG 23 по кабелна скара</t>
  </si>
  <si>
    <t>Доставка и изтегляне на кабел FTP cat.6 4х2хAWG 23 в тръба</t>
  </si>
  <si>
    <t xml:space="preserve">Доставка и монтаж на интернет контакт  RJ45 за скрит монтаж в модулна рамка, едномодулен </t>
  </si>
  <si>
    <t xml:space="preserve">Доставка и монтаж на интернет контакт  RJ45 за скрит монтаж в подова кутия, едномодулен </t>
  </si>
  <si>
    <t>V.  ПОЖАРОИЗВЕСТИТЕЛНА ИНСТАЛАЦИЯ</t>
  </si>
  <si>
    <t>Доставка и монтаж на ПИЦ - конвенционална пожароизвестителна централа.</t>
  </si>
  <si>
    <t>Доставка и монтаж на акумулаторна батерия 2х7Ah/12V</t>
  </si>
  <si>
    <t>Доставка и монтаж на основа за автоматичен пожароизвестител</t>
  </si>
  <si>
    <t>Доставка и монтаж на оптично-димен датчик, съвместим с протокола на пожароизвестителната централа, висока чувствителност с настройка, защита от фалшиви сработвания, вграден изолатор;</t>
  </si>
  <si>
    <t>Доставка и монтаж на ръчен бутон за стенен монтаж; гъвкав(нечуплив) работен елемент с възстановяване; LED индикация за алармено събитие; специален инструмент за тест и възстановяване след подаден алармен сигнал; IP40 със защитен пластмасов капак</t>
  </si>
  <si>
    <t>Доставка и монтаж на звуков сигнализатор – вътрешна пожароизвестителна сирена за монтаж на стена; пластмасова кутия; LED флаш лампа; звуково налягане 98dB/ 1m; степен на защита на електрониката IP54;</t>
  </si>
  <si>
    <t>Доставка и монтаж на звуков сигнализатор – външна пожароизвестителна сирена за монтаж на стена; пластмасова кутия; LED флаш лампа; звуково налягане 98dB/ 1m; степен на защита на електрониката IP54.</t>
  </si>
  <si>
    <t>Доставка и монтаж на светлинен сигнализатор</t>
  </si>
  <si>
    <t>Доставка и монтаж на аспираторна система за ранно предупреждение за възникване на пожар - комплект за сървърно помещение</t>
  </si>
  <si>
    <t>Доставка и полагане на гофр.тръба ф13мм над ок.таван или зад гипсокартон</t>
  </si>
  <si>
    <t>Доставка и полагане на пожарен кабел, екраниран с трудногорима изолация, JY(St)Y FR 2 x 0,8 мм2 по кабелна скара</t>
  </si>
  <si>
    <t>Доставка и изтегляне на пожарен кабел, екраниран с трудногорима изолация, JY(St)Y FR 2 x 0,8 мм2 в тръба</t>
  </si>
  <si>
    <t>Пусково-наладъчни работи и 72 часови проби</t>
  </si>
  <si>
    <t>VI.  ЗАЗЕМИТЕЛНА ИНСТАЛАЦИЯ</t>
  </si>
  <si>
    <t>Направа на изкоп 0,8/0,4м в почва III-та категория за полагане на заземителна шина</t>
  </si>
  <si>
    <t>Доставка и полагане на поц. стом.шина 40/4мм в изкоп</t>
  </si>
  <si>
    <t>Доставка и полагане на поц. стом.шина 40/4мм под замазката</t>
  </si>
  <si>
    <t>Доставка и полагане на поц. стом.шина 40/4мм по стена</t>
  </si>
  <si>
    <t>Доставка и монтаж на държач на шина към стена</t>
  </si>
  <si>
    <t>Доставка и полагане на заземителен проводник тип HV07V-K 6mm2 по кабелна скара</t>
  </si>
  <si>
    <t>Доставка и монтаж на кабелна обувка, мед, 6мм2</t>
  </si>
  <si>
    <t>Направа на заземление с по 3бр.неръждаеми.колове Ф20мм, L=1,5м</t>
  </si>
  <si>
    <t>Измерване импулсно съпротивление на заземител и издаване на протокол</t>
  </si>
  <si>
    <t>VII. МЪЛНИЕЗАЩИТНА ИНСТАЛАЦИЯ</t>
  </si>
  <si>
    <t>Доставка и монтаж на мълниеприемник с изпреварващо действие с времеизпреварване 25us.</t>
  </si>
  <si>
    <t xml:space="preserve">Доставка и монтаж на неръждаема мълниеприемна мачта за монтаж на мълниеприемник, L=3000mm </t>
  </si>
  <si>
    <t>Доставка и монтаж на пета на мълниеприемна мачта за монтаж на плосък покрив</t>
  </si>
  <si>
    <t xml:space="preserve">Доставка и монтаж на алуминиев проводник AlMgSi 0.5, Ø8мм (гол) </t>
  </si>
  <si>
    <t>Доставка и монтаж на държач за алуминиев проводник на покрив</t>
  </si>
  <si>
    <t>Доставка и монтаж на държач за алуминиев проводник към стена</t>
  </si>
  <si>
    <t>Доставка и монтаж на мултиклема за "проводник -проводник" Ø8/Ø10 от стомана – поцинкована</t>
  </si>
  <si>
    <t>Доставка и монтаж на горещопоцинкована шина  40/4мм цинково покритие 500g/m2 към стена</t>
  </si>
  <si>
    <t>Доставка и монтаж на ревизионна клема, проводник -шина, Ø8/ 40х4мм, поцинкована с неръждаеми болтове</t>
  </si>
  <si>
    <t>Доставка и монтаж на държач за шина 40мм от поцинкована стомана за стена, комплект в винт и дюбел</t>
  </si>
  <si>
    <t>Ед. Цена</t>
  </si>
  <si>
    <t>С-ст</t>
  </si>
  <si>
    <t>Тръба PVC ф110</t>
  </si>
  <si>
    <t>Тръба PVC ф50</t>
  </si>
  <si>
    <t>Спирателен кран  ф25</t>
  </si>
  <si>
    <t>Спирателен кран ф20</t>
  </si>
  <si>
    <t>Сифон за мивка ф50</t>
  </si>
  <si>
    <t>Вградена структура за тоалетно гърне ф1/2"</t>
  </si>
  <si>
    <t>Смесителна батерия за тоалетен умивалник ф1/2"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</si>
  <si>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</si>
  <si>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</si>
  <si>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</si>
  <si>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</si>
  <si>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</si>
  <si>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</si>
  <si>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</si>
  <si>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</si>
  <si>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</si>
  <si>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10.   </t>
  </si>
  <si>
    <t>11.   </t>
  </si>
  <si>
    <t>Смукателни вентилационни инсталации на санитарни възли.</t>
  </si>
  <si>
    <t>Смукателна вентилационна инсталация на пом. 102</t>
  </si>
  <si>
    <t>Смукателна вентилационна инсталация на пом. 101</t>
  </si>
  <si>
    <t xml:space="preserve">Климатична инсталация  </t>
  </si>
  <si>
    <t xml:space="preserve">Отоплителна/климатична инсталация </t>
  </si>
  <si>
    <t xml:space="preserve"> ДДС:</t>
  </si>
  <si>
    <t>Въздуховод от дебелостенно PVC с диаметър Ф250;</t>
  </si>
  <si>
    <t>Коляно 90° от дебелостенно PVC с диаметър Ф250;</t>
  </si>
  <si>
    <t>Въздуховод от дебелостенно PVC с диаметър Ф125;</t>
  </si>
  <si>
    <t>Въздуховод от дебелостенно PVC с диаметър Ф200;</t>
  </si>
  <si>
    <t>PVC тръба Ф125;</t>
  </si>
  <si>
    <t>PVC тръба Ф160;</t>
  </si>
  <si>
    <t>PVC коляно Ф125;</t>
  </si>
  <si>
    <t>PVC коляно Ф160;</t>
  </si>
  <si>
    <t>PVC тройник Ф125;</t>
  </si>
  <si>
    <t>PVC тройник Ф160хФ125хФ160;</t>
  </si>
  <si>
    <t>PVC преходФ160®Ф125;</t>
  </si>
  <si>
    <t>PVC заглушка Ф160;</t>
  </si>
  <si>
    <t>Вентилационна шапка /зонт/ Ф250;</t>
  </si>
  <si>
    <t>Декоративна вентилационна решетка Ф160;</t>
  </si>
  <si>
    <t>Демонтаж на воронки</t>
  </si>
  <si>
    <t>Монтиране на воронки</t>
  </si>
  <si>
    <t>Демонтаж на водосточни тръби,вкл.връзки</t>
  </si>
  <si>
    <t>Доставка и монтаж на поликарбонатна тента 110/205см над климатици и компресор,вкл.конструкция и крепежни елементи</t>
  </si>
  <si>
    <t>КОЛИЧЕСТВЕНО-СТОЙНОСТНА СМЕТКА</t>
  </si>
  <si>
    <t>19</t>
  </si>
  <si>
    <t>17</t>
  </si>
  <si>
    <t>Част : ПБ</t>
  </si>
  <si>
    <t>Част : ВиК</t>
  </si>
  <si>
    <t>Част :ОВК</t>
  </si>
  <si>
    <t>Част: СК</t>
  </si>
  <si>
    <t>Фаза:ТП</t>
  </si>
  <si>
    <t>Специалност:</t>
  </si>
  <si>
    <t>Сума:</t>
  </si>
  <si>
    <t>Сума с ДДС:</t>
  </si>
  <si>
    <t>Архитектура:</t>
  </si>
  <si>
    <t>ПБ:</t>
  </si>
  <si>
    <t>Електро:</t>
  </si>
  <si>
    <t>ВиК:</t>
  </si>
  <si>
    <t>ОВК:</t>
  </si>
  <si>
    <t>СК:</t>
  </si>
  <si>
    <t>Общо:</t>
  </si>
  <si>
    <t>ОБЩО</t>
  </si>
  <si>
    <t>ОБЩО с ДДС</t>
  </si>
  <si>
    <t>Общо с ДДС</t>
  </si>
  <si>
    <t>Общо с ДДС:</t>
  </si>
  <si>
    <t xml:space="preserve">Монтиране на водосточни тръби,вкл. връзки </t>
  </si>
  <si>
    <t>Изграждане на гипсокартонен куфар около водосточни тръби,вкл.материали</t>
  </si>
  <si>
    <t>Минерална мазилка 2 мм RAL 9002</t>
  </si>
  <si>
    <t xml:space="preserve">Доставка и монтаж на външни слънцезащитни щори цвят: бял  </t>
  </si>
  <si>
    <t>ДДС:</t>
  </si>
  <si>
    <t>ОБЩО:</t>
  </si>
  <si>
    <t>Ед. цена</t>
  </si>
  <si>
    <t>ст-ст</t>
  </si>
  <si>
    <t>ед. цена</t>
  </si>
  <si>
    <t>ДДС</t>
  </si>
  <si>
    <t xml:space="preserve">Ед. цена 
/лв/ </t>
  </si>
  <si>
    <t>ОБЩО ДДС:</t>
  </si>
  <si>
    <t>Стойност</t>
  </si>
  <si>
    <t>2</t>
  </si>
  <si>
    <t>3</t>
  </si>
  <si>
    <t>Участник:</t>
  </si>
  <si>
    <t>подпис и печат</t>
  </si>
  <si>
    <t>подпис и печат:</t>
  </si>
  <si>
    <t>Фасадно тръбно скеле Н=или&lt;15М</t>
  </si>
  <si>
    <r>
      <t>м</t>
    </r>
    <r>
      <rPr>
        <vertAlign val="superscript"/>
        <sz val="12"/>
        <rFont val="Times New Roman"/>
        <family val="1"/>
      </rPr>
      <t>2</t>
    </r>
  </si>
  <si>
    <r>
      <t xml:space="preserve">Тръбен кит за климатизатор с Qохл.=13.40kW, до </t>
    </r>
    <r>
      <rPr>
        <b/>
        <sz val="12"/>
        <rFont val="Times New Roman"/>
        <family val="1"/>
      </rPr>
      <t>10 м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</si>
</sst>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#0.00"/>
    <numFmt numFmtId="183" formatCode="#,##0.00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2]dd\ mmmm\ yyyy\ &quot;г.&quot;"/>
    <numFmt numFmtId="190" formatCode="0.0"/>
    <numFmt numFmtId="191" formatCode="#,##0.00\ &quot;лв.&quot;"/>
  </numFmts>
  <fonts count="68">
    <font>
      <sz val="10"/>
      <name val="Arial"/>
      <family val="2"/>
    </font>
    <font>
      <sz val="11"/>
      <name val="HebarU"/>
      <family val="0"/>
    </font>
    <font>
      <sz val="10"/>
      <name val="HebarU"/>
      <family val="0"/>
    </font>
    <font>
      <b/>
      <sz val="8"/>
      <name val="HebarU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HebarU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HebarU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ebarU"/>
      <family val="0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Protection="0">
      <alignment/>
    </xf>
  </cellStyleXfs>
  <cellXfs count="24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1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2" fontId="36" fillId="0" borderId="10" xfId="57" applyNumberFormat="1" applyFont="1" applyBorder="1" applyAlignment="1">
      <alignment horizontal="right" vertical="center"/>
      <protection/>
    </xf>
    <xf numFmtId="0" fontId="36" fillId="0" borderId="10" xfId="56" applyFont="1" applyFill="1" applyBorder="1" applyAlignment="1">
      <alignment vertic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right" vertical="center"/>
    </xf>
    <xf numFmtId="0" fontId="36" fillId="0" borderId="10" xfId="56" applyFont="1" applyFill="1" applyBorder="1" applyAlignment="1">
      <alignment vertical="center" wrapText="1"/>
      <protection/>
    </xf>
    <xf numFmtId="2" fontId="36" fillId="0" borderId="10" xfId="57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" fontId="40" fillId="0" borderId="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1" fontId="36" fillId="0" borderId="10" xfId="0" applyNumberFormat="1" applyFont="1" applyFill="1" applyBorder="1" applyAlignment="1">
      <alignment horizontal="right" vertical="center" wrapText="1"/>
    </xf>
    <xf numFmtId="2" fontId="40" fillId="0" borderId="10" xfId="57" applyNumberFormat="1" applyFont="1" applyBorder="1" applyAlignment="1">
      <alignment horizontal="right" vertical="center"/>
      <protection/>
    </xf>
    <xf numFmtId="4" fontId="40" fillId="0" borderId="10" xfId="57" applyNumberFormat="1" applyFont="1" applyBorder="1" applyAlignment="1">
      <alignment horizontal="right" vertical="center"/>
      <protection/>
    </xf>
    <xf numFmtId="0" fontId="36" fillId="0" borderId="0" xfId="0" applyFont="1" applyFill="1" applyAlignment="1">
      <alignment horizontal="center" vertical="center" wrapText="1"/>
    </xf>
    <xf numFmtId="1" fontId="36" fillId="0" borderId="0" xfId="0" applyNumberFormat="1" applyFont="1" applyFill="1" applyAlignment="1">
      <alignment horizontal="right" vertical="center" wrapText="1"/>
    </xf>
    <xf numFmtId="0" fontId="40" fillId="0" borderId="12" xfId="0" applyFont="1" applyFill="1" applyBorder="1" applyAlignment="1">
      <alignment horizontal="right" vertical="center" wrapText="1"/>
    </xf>
    <xf numFmtId="2" fontId="40" fillId="0" borderId="10" xfId="0" applyNumberFormat="1" applyFont="1" applyFill="1" applyBorder="1" applyAlignment="1">
      <alignment horizontal="right" vertical="center"/>
    </xf>
    <xf numFmtId="4" fontId="40" fillId="0" borderId="10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1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" fontId="41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4" fontId="36" fillId="0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6" fillId="0" borderId="10" xfId="67" applyNumberFormat="1" applyFont="1" applyBorder="1" applyAlignment="1">
      <alignment horizontal="right" vertical="center"/>
    </xf>
    <xf numFmtId="2" fontId="36" fillId="0" borderId="10" xfId="57" applyNumberFormat="1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56" applyFont="1" applyFill="1" applyBorder="1" applyAlignment="1">
      <alignment vertical="center"/>
      <protection/>
    </xf>
    <xf numFmtId="0" fontId="36" fillId="0" borderId="0" xfId="56" applyFont="1" applyFill="1" applyBorder="1" applyAlignment="1">
      <alignment horizontal="center" vertical="center"/>
      <protection/>
    </xf>
    <xf numFmtId="0" fontId="36" fillId="0" borderId="0" xfId="57" applyFont="1" applyBorder="1" applyAlignment="1">
      <alignment horizontal="center" vertical="center"/>
      <protection/>
    </xf>
    <xf numFmtId="191" fontId="40" fillId="0" borderId="10" xfId="0" applyNumberFormat="1" applyFont="1" applyFill="1" applyBorder="1" applyAlignment="1">
      <alignment horizontal="right" vertical="center" wrapText="1"/>
    </xf>
    <xf numFmtId="191" fontId="40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right" vertical="center"/>
    </xf>
    <xf numFmtId="191" fontId="4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4" fontId="36" fillId="0" borderId="0" xfId="0" applyNumberFormat="1" applyFont="1" applyFill="1" applyBorder="1" applyAlignment="1">
      <alignment horizontal="center" vertical="center" wrapText="1"/>
    </xf>
    <xf numFmtId="4" fontId="35" fillId="0" borderId="0" xfId="67" applyNumberFormat="1" applyFont="1" applyBorder="1">
      <alignment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1" fontId="36" fillId="0" borderId="0" xfId="0" applyNumberFormat="1" applyFont="1" applyFill="1" applyBorder="1" applyAlignment="1">
      <alignment horizontal="center" vertical="center" wrapText="1"/>
    </xf>
    <xf numFmtId="0" fontId="36" fillId="0" borderId="0" xfId="56" applyFont="1" applyFill="1" applyBorder="1" applyAlignment="1">
      <alignment vertical="center" wrapText="1"/>
      <protection/>
    </xf>
    <xf numFmtId="4" fontId="36" fillId="0" borderId="0" xfId="67" applyNumberFormat="1" applyFont="1" applyBorder="1">
      <alignment/>
    </xf>
    <xf numFmtId="0" fontId="40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46" fillId="0" borderId="0" xfId="67" applyFont="1">
      <alignment/>
    </xf>
    <xf numFmtId="0" fontId="35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1" fontId="3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0" fontId="40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36" fillId="34" borderId="0" xfId="0" applyFont="1" applyFill="1" applyAlignment="1">
      <alignment/>
    </xf>
    <xf numFmtId="0" fontId="36" fillId="34" borderId="17" xfId="0" applyFont="1" applyFill="1" applyBorder="1" applyAlignment="1">
      <alignment horizontal="center" vertical="top"/>
    </xf>
    <xf numFmtId="0" fontId="36" fillId="34" borderId="18" xfId="0" applyFont="1" applyFill="1" applyBorder="1" applyAlignment="1">
      <alignment horizontal="center" vertical="top" wrapText="1"/>
    </xf>
    <xf numFmtId="0" fontId="36" fillId="34" borderId="18" xfId="0" applyFont="1" applyFill="1" applyBorder="1" applyAlignment="1">
      <alignment horizontal="center" vertical="top"/>
    </xf>
    <xf numFmtId="0" fontId="36" fillId="34" borderId="19" xfId="0" applyFont="1" applyFill="1" applyBorder="1" applyAlignment="1">
      <alignment horizontal="center" vertical="top" wrapText="1"/>
    </xf>
    <xf numFmtId="0" fontId="40" fillId="34" borderId="2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/>
    </xf>
    <xf numFmtId="0" fontId="36" fillId="34" borderId="10" xfId="0" applyFont="1" applyFill="1" applyBorder="1" applyAlignment="1">
      <alignment horizontal="center" vertical="top" wrapText="1"/>
    </xf>
    <xf numFmtId="0" fontId="36" fillId="34" borderId="21" xfId="0" applyFont="1" applyFill="1" applyBorder="1" applyAlignment="1">
      <alignment horizontal="center" vertical="top" wrapText="1"/>
    </xf>
    <xf numFmtId="0" fontId="36" fillId="34" borderId="20" xfId="0" applyFont="1" applyFill="1" applyBorder="1" applyAlignment="1">
      <alignment horizontal="center" vertical="top"/>
    </xf>
    <xf numFmtId="0" fontId="36" fillId="34" borderId="10" xfId="0" applyFont="1" applyFill="1" applyBorder="1" applyAlignment="1">
      <alignment vertical="top" wrapText="1"/>
    </xf>
    <xf numFmtId="0" fontId="36" fillId="34" borderId="10" xfId="0" applyFont="1" applyFill="1" applyBorder="1" applyAlignment="1">
      <alignment horizontal="center" vertical="top"/>
    </xf>
    <xf numFmtId="0" fontId="36" fillId="34" borderId="21" xfId="0" applyFont="1" applyFill="1" applyBorder="1" applyAlignment="1">
      <alignment horizontal="center" vertical="top"/>
    </xf>
    <xf numFmtId="0" fontId="36" fillId="35" borderId="0" xfId="0" applyFont="1" applyFill="1" applyAlignment="1">
      <alignment/>
    </xf>
    <xf numFmtId="0" fontId="40" fillId="34" borderId="20" xfId="0" applyFont="1" applyFill="1" applyBorder="1" applyAlignment="1">
      <alignment horizontal="center" vertical="top" wrapText="1"/>
    </xf>
    <xf numFmtId="1" fontId="40" fillId="34" borderId="10" xfId="0" applyNumberFormat="1" applyFont="1" applyFill="1" applyBorder="1" applyAlignment="1">
      <alignment horizontal="center" vertical="top" wrapText="1"/>
    </xf>
    <xf numFmtId="0" fontId="36" fillId="34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34" borderId="10" xfId="0" applyFont="1" applyFill="1" applyBorder="1" applyAlignment="1">
      <alignment vertical="top"/>
    </xf>
    <xf numFmtId="0" fontId="36" fillId="34" borderId="20" xfId="0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left" vertical="top" wrapText="1"/>
    </xf>
    <xf numFmtId="2" fontId="36" fillId="34" borderId="10" xfId="0" applyNumberFormat="1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 wrapText="1"/>
    </xf>
    <xf numFmtId="1" fontId="36" fillId="34" borderId="10" xfId="0" applyNumberFormat="1" applyFont="1" applyFill="1" applyBorder="1" applyAlignment="1">
      <alignment horizontal="center" vertical="top" wrapText="1"/>
    </xf>
    <xf numFmtId="0" fontId="36" fillId="34" borderId="22" xfId="0" applyFont="1" applyFill="1" applyBorder="1" applyAlignment="1">
      <alignment horizontal="center" vertical="top" wrapText="1"/>
    </xf>
    <xf numFmtId="0" fontId="36" fillId="34" borderId="23" xfId="0" applyFont="1" applyFill="1" applyBorder="1" applyAlignment="1">
      <alignment vertical="top" wrapText="1"/>
    </xf>
    <xf numFmtId="0" fontId="36" fillId="34" borderId="23" xfId="0" applyFont="1" applyFill="1" applyBorder="1" applyAlignment="1">
      <alignment horizontal="center" vertical="top"/>
    </xf>
    <xf numFmtId="0" fontId="36" fillId="34" borderId="14" xfId="0" applyFont="1" applyFill="1" applyBorder="1" applyAlignment="1">
      <alignment vertical="top" wrapText="1"/>
    </xf>
    <xf numFmtId="0" fontId="40" fillId="34" borderId="24" xfId="0" applyFont="1" applyFill="1" applyBorder="1" applyAlignment="1">
      <alignment horizontal="right"/>
    </xf>
    <xf numFmtId="0" fontId="36" fillId="34" borderId="25" xfId="0" applyFont="1" applyFill="1" applyBorder="1" applyAlignment="1">
      <alignment horizontal="right"/>
    </xf>
    <xf numFmtId="0" fontId="36" fillId="34" borderId="26" xfId="0" applyFont="1" applyFill="1" applyBorder="1" applyAlignment="1">
      <alignment horizontal="center" vertical="top"/>
    </xf>
    <xf numFmtId="0" fontId="36" fillId="34" borderId="0" xfId="0" applyFont="1" applyFill="1" applyAlignment="1">
      <alignment horizontal="right"/>
    </xf>
    <xf numFmtId="0" fontId="40" fillId="34" borderId="24" xfId="0" applyFont="1" applyFill="1" applyBorder="1" applyAlignment="1">
      <alignment horizontal="right" wrapText="1"/>
    </xf>
    <xf numFmtId="0" fontId="36" fillId="34" borderId="25" xfId="0" applyFont="1" applyFill="1" applyBorder="1" applyAlignment="1">
      <alignment horizontal="right" wrapText="1"/>
    </xf>
    <xf numFmtId="0" fontId="47" fillId="0" borderId="27" xfId="0" applyFont="1" applyFill="1" applyBorder="1" applyAlignment="1">
      <alignment horizontal="right"/>
    </xf>
    <xf numFmtId="0" fontId="47" fillId="0" borderId="28" xfId="0" applyFont="1" applyFill="1" applyBorder="1" applyAlignment="1">
      <alignment horizontal="right"/>
    </xf>
    <xf numFmtId="191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29" xfId="0" applyFont="1" applyFill="1" applyBorder="1" applyAlignment="1">
      <alignment horizontal="right"/>
    </xf>
    <xf numFmtId="2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wrapText="1"/>
    </xf>
    <xf numFmtId="0" fontId="47" fillId="0" borderId="29" xfId="0" applyFont="1" applyFill="1" applyBorder="1" applyAlignment="1">
      <alignment horizontal="right" wrapText="1"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0" xfId="0" applyFont="1" applyBorder="1" applyAlignment="1">
      <alignment wrapText="1"/>
    </xf>
    <xf numFmtId="190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45" fillId="0" borderId="10" xfId="58" applyFont="1" applyBorder="1" applyAlignment="1">
      <alignment horizontal="center" vertical="center"/>
      <protection/>
    </xf>
    <xf numFmtId="2" fontId="36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90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36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181" fontId="40" fillId="0" borderId="10" xfId="42" applyFont="1" applyFill="1" applyBorder="1" applyAlignment="1" applyProtection="1">
      <alignment horizontal="center" vertical="center" wrapText="1"/>
      <protection/>
    </xf>
    <xf numFmtId="4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justify" vertical="center" wrapText="1"/>
    </xf>
    <xf numFmtId="0" fontId="40" fillId="0" borderId="0" xfId="0" applyFont="1" applyFill="1" applyAlignment="1">
      <alignment horizontal="right" vertical="center"/>
    </xf>
    <xf numFmtId="4" fontId="40" fillId="34" borderId="10" xfId="42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vertical="center"/>
    </xf>
    <xf numFmtId="4" fontId="35" fillId="0" borderId="10" xfId="67" applyNumberFormat="1" applyFont="1" applyBorder="1">
      <alignment/>
    </xf>
    <xf numFmtId="0" fontId="36" fillId="0" borderId="10" xfId="57" applyFont="1" applyBorder="1" applyAlignment="1">
      <alignment horizontal="center" vertical="center"/>
      <protection/>
    </xf>
    <xf numFmtId="0" fontId="36" fillId="0" borderId="10" xfId="0" applyFont="1" applyFill="1" applyBorder="1" applyAlignment="1">
      <alignment wrapText="1"/>
    </xf>
    <xf numFmtId="0" fontId="40" fillId="0" borderId="12" xfId="0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right" vertical="center" wrapText="1"/>
    </xf>
    <xf numFmtId="191" fontId="40" fillId="0" borderId="10" xfId="67" applyNumberFormat="1" applyFont="1" applyBorder="1">
      <alignment/>
    </xf>
    <xf numFmtId="0" fontId="36" fillId="0" borderId="0" xfId="0" applyFont="1" applyFill="1" applyBorder="1" applyAlignment="1">
      <alignment horizontal="right" wrapText="1"/>
    </xf>
    <xf numFmtId="4" fontId="40" fillId="0" borderId="12" xfId="67" applyNumberFormat="1" applyFont="1" applyBorder="1" applyAlignment="1">
      <alignment horizontal="right"/>
    </xf>
    <xf numFmtId="4" fontId="40" fillId="0" borderId="16" xfId="67" applyNumberFormat="1" applyFont="1" applyBorder="1" applyAlignment="1">
      <alignment horizontal="right"/>
    </xf>
    <xf numFmtId="4" fontId="40" fillId="0" borderId="12" xfId="67" applyNumberFormat="1" applyFont="1" applyBorder="1" applyAlignment="1">
      <alignment horizontal="right" wrapText="1"/>
    </xf>
    <xf numFmtId="4" fontId="40" fillId="0" borderId="16" xfId="67" applyNumberFormat="1" applyFont="1" applyBorder="1" applyAlignment="1">
      <alignment horizontal="right" wrapText="1"/>
    </xf>
    <xf numFmtId="0" fontId="44" fillId="0" borderId="0" xfId="0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enkovski" xfId="56"/>
    <cellStyle name="Normal_kcc" xfId="57"/>
    <cellStyle name="Normal_kol_smetka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3" xfId="66"/>
    <cellStyle name="Нормален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85725</xdr:rowOff>
    </xdr:from>
    <xdr:to>
      <xdr:col>4</xdr:col>
      <xdr:colOff>0</xdr:colOff>
      <xdr:row>8</xdr:row>
      <xdr:rowOff>85725</xdr:rowOff>
    </xdr:to>
    <xdr:sp>
      <xdr:nvSpPr>
        <xdr:cNvPr id="1" name="Line 966"/>
        <xdr:cNvSpPr>
          <a:spLocks/>
        </xdr:cNvSpPr>
      </xdr:nvSpPr>
      <xdr:spPr>
        <a:xfrm>
          <a:off x="6753225" y="3076575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4</xdr:col>
      <xdr:colOff>0</xdr:colOff>
      <xdr:row>8</xdr:row>
      <xdr:rowOff>85725</xdr:rowOff>
    </xdr:to>
    <xdr:sp>
      <xdr:nvSpPr>
        <xdr:cNvPr id="2" name="Line 966"/>
        <xdr:cNvSpPr>
          <a:spLocks/>
        </xdr:cNvSpPr>
      </xdr:nvSpPr>
      <xdr:spPr>
        <a:xfrm>
          <a:off x="6753225" y="3076575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>
      <xdr:nvSpPr>
        <xdr:cNvPr id="1" name="Line 966"/>
        <xdr:cNvSpPr>
          <a:spLocks/>
        </xdr:cNvSpPr>
      </xdr:nvSpPr>
      <xdr:spPr>
        <a:xfrm>
          <a:off x="6753225" y="382905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>
      <xdr:nvSpPr>
        <xdr:cNvPr id="2" name="Line 966"/>
        <xdr:cNvSpPr>
          <a:spLocks/>
        </xdr:cNvSpPr>
      </xdr:nvSpPr>
      <xdr:spPr>
        <a:xfrm>
          <a:off x="6753225" y="382905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1" name="Line 966"/>
        <xdr:cNvSpPr>
          <a:spLocks/>
        </xdr:cNvSpPr>
      </xdr:nvSpPr>
      <xdr:spPr>
        <a:xfrm>
          <a:off x="4981575" y="346710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2" name="Line 966"/>
        <xdr:cNvSpPr>
          <a:spLocks/>
        </xdr:cNvSpPr>
      </xdr:nvSpPr>
      <xdr:spPr>
        <a:xfrm>
          <a:off x="4981575" y="346710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3" name="Line 966"/>
        <xdr:cNvSpPr>
          <a:spLocks/>
        </xdr:cNvSpPr>
      </xdr:nvSpPr>
      <xdr:spPr>
        <a:xfrm>
          <a:off x="4981575" y="346710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0</xdr:colOff>
      <xdr:row>11</xdr:row>
      <xdr:rowOff>85725</xdr:rowOff>
    </xdr:to>
    <xdr:sp>
      <xdr:nvSpPr>
        <xdr:cNvPr id="4" name="Line 966"/>
        <xdr:cNvSpPr>
          <a:spLocks/>
        </xdr:cNvSpPr>
      </xdr:nvSpPr>
      <xdr:spPr>
        <a:xfrm>
          <a:off x="4981575" y="3467100"/>
          <a:ext cx="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D117"/>
  <sheetViews>
    <sheetView zoomScale="85" zoomScaleNormal="85" zoomScaleSheetLayoutView="20" zoomScalePageLayoutView="0" workbookViewId="0" topLeftCell="A85">
      <selection activeCell="B116" sqref="B116"/>
    </sheetView>
  </sheetViews>
  <sheetFormatPr defaultColWidth="9.140625" defaultRowHeight="12.75"/>
  <cols>
    <col min="1" max="1" width="4.7109375" style="1" customWidth="1"/>
    <col min="2" max="2" width="78.57421875" style="2" customWidth="1"/>
    <col min="3" max="3" width="8.28125" style="1" customWidth="1"/>
    <col min="4" max="4" width="9.7109375" style="18" customWidth="1"/>
    <col min="5" max="5" width="19.00390625" style="2" customWidth="1"/>
    <col min="6" max="6" width="16.421875" style="2" bestFit="1" customWidth="1"/>
    <col min="7" max="7" width="29.7109375" style="2" customWidth="1"/>
    <col min="8" max="213" width="9.140625" style="2" customWidth="1"/>
    <col min="214" max="16384" width="9.140625" style="19" customWidth="1"/>
  </cols>
  <sheetData>
    <row r="1" spans="1:212" ht="12.75" customHeight="1">
      <c r="A1" s="66"/>
      <c r="B1" s="67"/>
      <c r="C1" s="66"/>
      <c r="D1" s="68"/>
      <c r="E1" s="67"/>
      <c r="F1" s="67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</row>
    <row r="2" spans="1:212" ht="44.25" customHeight="1">
      <c r="A2" s="69" t="s">
        <v>314</v>
      </c>
      <c r="B2" s="69"/>
      <c r="C2" s="69"/>
      <c r="D2" s="69"/>
      <c r="E2" s="69"/>
      <c r="F2" s="6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</row>
    <row r="3" spans="1:212" ht="12.75" customHeight="1">
      <c r="A3" s="70"/>
      <c r="B3" s="67"/>
      <c r="C3" s="66"/>
      <c r="D3" s="68"/>
      <c r="E3" s="67"/>
      <c r="F3" s="67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</row>
    <row r="4" spans="1:212" ht="12.75" customHeight="1">
      <c r="A4" s="70"/>
      <c r="B4" s="67"/>
      <c r="C4" s="66"/>
      <c r="D4" s="68"/>
      <c r="E4" s="67"/>
      <c r="F4" s="67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</row>
    <row r="5" spans="1:6" s="3" customFormat="1" ht="108" customHeight="1">
      <c r="A5" s="33" t="s">
        <v>36</v>
      </c>
      <c r="B5" s="33"/>
      <c r="C5" s="33"/>
      <c r="D5" s="33"/>
      <c r="E5" s="33"/>
      <c r="F5" s="33"/>
    </row>
    <row r="6" spans="1:6" s="3" customFormat="1" ht="15.75">
      <c r="A6" s="34"/>
      <c r="B6" s="34"/>
      <c r="C6" s="35"/>
      <c r="D6" s="36"/>
      <c r="E6" s="71"/>
      <c r="F6" s="71"/>
    </row>
    <row r="7" spans="1:6" s="3" customFormat="1" ht="13.5" customHeight="1">
      <c r="A7" s="70"/>
      <c r="B7" s="70"/>
      <c r="C7" s="70"/>
      <c r="D7" s="72"/>
      <c r="E7" s="71"/>
      <c r="F7" s="71"/>
    </row>
    <row r="8" spans="1:6" s="3" customFormat="1" ht="15.75">
      <c r="A8" s="40"/>
      <c r="B8" s="40" t="s">
        <v>4</v>
      </c>
      <c r="C8" s="40" t="s">
        <v>5</v>
      </c>
      <c r="D8" s="41" t="s">
        <v>6</v>
      </c>
      <c r="E8" s="42" t="s">
        <v>342</v>
      </c>
      <c r="F8" s="42" t="s">
        <v>271</v>
      </c>
    </row>
    <row r="9" spans="1:6" s="4" customFormat="1" ht="15.75">
      <c r="A9" s="42">
        <v>1</v>
      </c>
      <c r="B9" s="42">
        <v>2</v>
      </c>
      <c r="C9" s="42">
        <v>3</v>
      </c>
      <c r="D9" s="73">
        <v>4</v>
      </c>
      <c r="E9" s="74">
        <v>6</v>
      </c>
      <c r="F9" s="74">
        <v>7</v>
      </c>
    </row>
    <row r="10" spans="1:6" s="4" customFormat="1" ht="15.75">
      <c r="A10" s="42"/>
      <c r="B10" s="44" t="s">
        <v>10</v>
      </c>
      <c r="C10" s="42"/>
      <c r="D10" s="73"/>
      <c r="E10" s="42"/>
      <c r="F10" s="42"/>
    </row>
    <row r="11" spans="1:6" s="4" customFormat="1" ht="15.75">
      <c r="A11" s="42"/>
      <c r="B11" s="44" t="s">
        <v>52</v>
      </c>
      <c r="C11" s="42"/>
      <c r="D11" s="46"/>
      <c r="E11" s="42"/>
      <c r="F11" s="42"/>
    </row>
    <row r="12" spans="1:6" s="4" customFormat="1" ht="15.75">
      <c r="A12" s="47">
        <v>1</v>
      </c>
      <c r="B12" s="48" t="s">
        <v>37</v>
      </c>
      <c r="C12" s="49" t="s">
        <v>9</v>
      </c>
      <c r="D12" s="50">
        <v>5</v>
      </c>
      <c r="E12" s="51"/>
      <c r="F12" s="51">
        <f>D12*E12</f>
        <v>0</v>
      </c>
    </row>
    <row r="13" spans="1:6" s="4" customFormat="1" ht="15.75">
      <c r="A13" s="47">
        <v>2</v>
      </c>
      <c r="B13" s="52" t="s">
        <v>2</v>
      </c>
      <c r="C13" s="53" t="s">
        <v>12</v>
      </c>
      <c r="D13" s="51">
        <v>199</v>
      </c>
      <c r="E13" s="51"/>
      <c r="F13" s="51">
        <f aca="true" t="shared" si="0" ref="F13:F76">D13*E13</f>
        <v>0</v>
      </c>
    </row>
    <row r="14" spans="1:6" s="4" customFormat="1" ht="15.75">
      <c r="A14" s="47">
        <v>3</v>
      </c>
      <c r="B14" s="52" t="s">
        <v>3</v>
      </c>
      <c r="C14" s="53" t="s">
        <v>12</v>
      </c>
      <c r="D14" s="51">
        <v>199</v>
      </c>
      <c r="E14" s="51"/>
      <c r="F14" s="51">
        <f t="shared" si="0"/>
        <v>0</v>
      </c>
    </row>
    <row r="15" spans="1:6" s="4" customFormat="1" ht="15.75">
      <c r="A15" s="47">
        <v>4</v>
      </c>
      <c r="B15" s="52" t="s">
        <v>44</v>
      </c>
      <c r="C15" s="53" t="s">
        <v>12</v>
      </c>
      <c r="D15" s="51">
        <v>2.2</v>
      </c>
      <c r="E15" s="51"/>
      <c r="F15" s="51">
        <f t="shared" si="0"/>
        <v>0</v>
      </c>
    </row>
    <row r="16" spans="1:6" s="4" customFormat="1" ht="15.75">
      <c r="A16" s="47">
        <v>5</v>
      </c>
      <c r="B16" s="52" t="s">
        <v>65</v>
      </c>
      <c r="C16" s="53" t="s">
        <v>9</v>
      </c>
      <c r="D16" s="51">
        <v>1</v>
      </c>
      <c r="E16" s="51"/>
      <c r="F16" s="51">
        <f t="shared" si="0"/>
        <v>0</v>
      </c>
    </row>
    <row r="17" spans="1:6" s="4" customFormat="1" ht="31.5">
      <c r="A17" s="47">
        <v>6</v>
      </c>
      <c r="B17" s="54" t="s">
        <v>43</v>
      </c>
      <c r="C17" s="49" t="s">
        <v>12</v>
      </c>
      <c r="D17" s="55">
        <v>5.5</v>
      </c>
      <c r="E17" s="51"/>
      <c r="F17" s="51">
        <f t="shared" si="0"/>
        <v>0</v>
      </c>
    </row>
    <row r="18" spans="1:6" s="4" customFormat="1" ht="31.5">
      <c r="A18" s="47">
        <v>7</v>
      </c>
      <c r="B18" s="56" t="s">
        <v>47</v>
      </c>
      <c r="C18" s="49" t="s">
        <v>12</v>
      </c>
      <c r="D18" s="55">
        <v>199</v>
      </c>
      <c r="E18" s="51"/>
      <c r="F18" s="51">
        <f t="shared" si="0"/>
        <v>0</v>
      </c>
    </row>
    <row r="19" spans="1:6" s="4" customFormat="1" ht="31.5">
      <c r="A19" s="47">
        <v>8</v>
      </c>
      <c r="B19" s="56" t="s">
        <v>21</v>
      </c>
      <c r="C19" s="57" t="s">
        <v>12</v>
      </c>
      <c r="D19" s="55">
        <v>6.1</v>
      </c>
      <c r="E19" s="51"/>
      <c r="F19" s="51">
        <f t="shared" si="0"/>
        <v>0</v>
      </c>
    </row>
    <row r="20" spans="1:6" s="4" customFormat="1" ht="15.75">
      <c r="A20" s="47">
        <v>9</v>
      </c>
      <c r="B20" s="56" t="s">
        <v>22</v>
      </c>
      <c r="C20" s="57" t="s">
        <v>12</v>
      </c>
      <c r="D20" s="55">
        <v>199</v>
      </c>
      <c r="E20" s="51"/>
      <c r="F20" s="51">
        <f t="shared" si="0"/>
        <v>0</v>
      </c>
    </row>
    <row r="21" spans="1:6" s="4" customFormat="1" ht="15.75">
      <c r="A21" s="47">
        <v>10</v>
      </c>
      <c r="B21" s="56" t="s">
        <v>338</v>
      </c>
      <c r="C21" s="57" t="s">
        <v>12</v>
      </c>
      <c r="D21" s="55">
        <v>217.1</v>
      </c>
      <c r="E21" s="51"/>
      <c r="F21" s="51">
        <f t="shared" si="0"/>
        <v>0</v>
      </c>
    </row>
    <row r="22" spans="1:6" s="4" customFormat="1" ht="15.75">
      <c r="A22" s="47">
        <v>11</v>
      </c>
      <c r="B22" s="56" t="s">
        <v>23</v>
      </c>
      <c r="C22" s="57" t="s">
        <v>7</v>
      </c>
      <c r="D22" s="55">
        <v>9</v>
      </c>
      <c r="E22" s="51"/>
      <c r="F22" s="51">
        <f t="shared" si="0"/>
        <v>0</v>
      </c>
    </row>
    <row r="23" spans="1:6" s="4" customFormat="1" ht="15.75">
      <c r="A23" s="47">
        <v>12</v>
      </c>
      <c r="B23" s="56" t="s">
        <v>24</v>
      </c>
      <c r="C23" s="57" t="s">
        <v>7</v>
      </c>
      <c r="D23" s="55">
        <v>18.6</v>
      </c>
      <c r="E23" s="51"/>
      <c r="F23" s="51">
        <f t="shared" si="0"/>
        <v>0</v>
      </c>
    </row>
    <row r="24" spans="1:6" s="4" customFormat="1" ht="15.75">
      <c r="A24" s="47">
        <v>13</v>
      </c>
      <c r="B24" s="56" t="s">
        <v>25</v>
      </c>
      <c r="C24" s="57" t="s">
        <v>7</v>
      </c>
      <c r="D24" s="55">
        <v>71</v>
      </c>
      <c r="E24" s="51"/>
      <c r="F24" s="51">
        <f t="shared" si="0"/>
        <v>0</v>
      </c>
    </row>
    <row r="25" spans="1:6" s="4" customFormat="1" ht="15.75">
      <c r="A25" s="47">
        <v>14</v>
      </c>
      <c r="B25" s="56" t="s">
        <v>354</v>
      </c>
      <c r="C25" s="57" t="s">
        <v>12</v>
      </c>
      <c r="D25" s="55">
        <v>250</v>
      </c>
      <c r="E25" s="51"/>
      <c r="F25" s="51">
        <f t="shared" si="0"/>
        <v>0</v>
      </c>
    </row>
    <row r="26" spans="1:6" s="4" customFormat="1" ht="15.75">
      <c r="A26" s="47">
        <v>15</v>
      </c>
      <c r="B26" s="58" t="s">
        <v>26</v>
      </c>
      <c r="C26" s="59" t="s">
        <v>7</v>
      </c>
      <c r="D26" s="60">
        <v>27.2</v>
      </c>
      <c r="E26" s="51"/>
      <c r="F26" s="51">
        <f t="shared" si="0"/>
        <v>0</v>
      </c>
    </row>
    <row r="27" spans="1:6" s="4" customFormat="1" ht="15.75">
      <c r="A27" s="47">
        <v>16</v>
      </c>
      <c r="B27" s="58" t="s">
        <v>27</v>
      </c>
      <c r="C27" s="59" t="s">
        <v>7</v>
      </c>
      <c r="D27" s="60">
        <v>27.2</v>
      </c>
      <c r="E27" s="51"/>
      <c r="F27" s="51">
        <f t="shared" si="0"/>
        <v>0</v>
      </c>
    </row>
    <row r="28" spans="1:6" s="4" customFormat="1" ht="15.75">
      <c r="A28" s="47" t="s">
        <v>316</v>
      </c>
      <c r="B28" s="56" t="s">
        <v>98</v>
      </c>
      <c r="C28" s="57" t="s">
        <v>12</v>
      </c>
      <c r="D28" s="55">
        <v>9.6</v>
      </c>
      <c r="E28" s="51"/>
      <c r="F28" s="51">
        <f t="shared" si="0"/>
        <v>0</v>
      </c>
    </row>
    <row r="29" spans="1:6" s="4" customFormat="1" ht="31.5">
      <c r="A29" s="47" t="s">
        <v>99</v>
      </c>
      <c r="B29" s="56" t="s">
        <v>313</v>
      </c>
      <c r="C29" s="57" t="s">
        <v>9</v>
      </c>
      <c r="D29" s="55">
        <v>1</v>
      </c>
      <c r="E29" s="51"/>
      <c r="F29" s="51">
        <f t="shared" si="0"/>
        <v>0</v>
      </c>
    </row>
    <row r="30" spans="1:6" s="4" customFormat="1" ht="15.75">
      <c r="A30" s="47" t="s">
        <v>315</v>
      </c>
      <c r="B30" s="40" t="s">
        <v>17</v>
      </c>
      <c r="C30" s="57" t="s">
        <v>8</v>
      </c>
      <c r="D30" s="55">
        <v>9</v>
      </c>
      <c r="E30" s="51"/>
      <c r="F30" s="51">
        <f t="shared" si="0"/>
        <v>0</v>
      </c>
    </row>
    <row r="31" spans="1:6" s="4" customFormat="1" ht="15.75">
      <c r="A31" s="49"/>
      <c r="B31" s="40" t="s">
        <v>81</v>
      </c>
      <c r="C31" s="49"/>
      <c r="D31" s="55"/>
      <c r="E31" s="51"/>
      <c r="F31" s="51"/>
    </row>
    <row r="32" spans="1:6" s="4" customFormat="1" ht="15.75">
      <c r="A32" s="49">
        <v>20</v>
      </c>
      <c r="B32" s="61" t="s">
        <v>66</v>
      </c>
      <c r="C32" s="53" t="s">
        <v>9</v>
      </c>
      <c r="D32" s="51">
        <v>1</v>
      </c>
      <c r="E32" s="51"/>
      <c r="F32" s="51">
        <f t="shared" si="0"/>
        <v>0</v>
      </c>
    </row>
    <row r="33" spans="1:6" s="4" customFormat="1" ht="15.75">
      <c r="A33" s="49">
        <v>21</v>
      </c>
      <c r="B33" s="54" t="s">
        <v>46</v>
      </c>
      <c r="C33" s="49" t="s">
        <v>12</v>
      </c>
      <c r="D33" s="55">
        <v>102.4</v>
      </c>
      <c r="E33" s="51"/>
      <c r="F33" s="51">
        <f t="shared" si="0"/>
        <v>0</v>
      </c>
    </row>
    <row r="34" spans="1:6" s="4" customFormat="1" ht="15.75">
      <c r="A34" s="49">
        <v>22</v>
      </c>
      <c r="B34" s="52" t="s">
        <v>40</v>
      </c>
      <c r="C34" s="53" t="s">
        <v>12</v>
      </c>
      <c r="D34" s="51">
        <v>19.1</v>
      </c>
      <c r="E34" s="51"/>
      <c r="F34" s="51">
        <f t="shared" si="0"/>
        <v>0</v>
      </c>
    </row>
    <row r="35" spans="1:6" s="4" customFormat="1" ht="31.5">
      <c r="A35" s="49">
        <v>23</v>
      </c>
      <c r="B35" s="61" t="s">
        <v>41</v>
      </c>
      <c r="C35" s="53" t="s">
        <v>12</v>
      </c>
      <c r="D35" s="51">
        <v>19.1</v>
      </c>
      <c r="E35" s="51"/>
      <c r="F35" s="51">
        <f t="shared" si="0"/>
        <v>0</v>
      </c>
    </row>
    <row r="36" spans="1:6" s="4" customFormat="1" ht="15.75">
      <c r="A36" s="49">
        <v>24</v>
      </c>
      <c r="B36" s="61" t="s">
        <v>42</v>
      </c>
      <c r="C36" s="53" t="s">
        <v>12</v>
      </c>
      <c r="D36" s="51">
        <v>1.2</v>
      </c>
      <c r="E36" s="51"/>
      <c r="F36" s="51">
        <f t="shared" si="0"/>
        <v>0</v>
      </c>
    </row>
    <row r="37" spans="1:6" s="4" customFormat="1" ht="15.75">
      <c r="A37" s="49">
        <v>25</v>
      </c>
      <c r="B37" s="54" t="s">
        <v>38</v>
      </c>
      <c r="C37" s="49" t="s">
        <v>7</v>
      </c>
      <c r="D37" s="55">
        <v>16.7</v>
      </c>
      <c r="E37" s="51"/>
      <c r="F37" s="51">
        <f t="shared" si="0"/>
        <v>0</v>
      </c>
    </row>
    <row r="38" spans="1:6" s="4" customFormat="1" ht="15.75">
      <c r="A38" s="49">
        <v>26</v>
      </c>
      <c r="B38" s="54" t="s">
        <v>20</v>
      </c>
      <c r="C38" s="49" t="s">
        <v>8</v>
      </c>
      <c r="D38" s="55">
        <v>102.4</v>
      </c>
      <c r="E38" s="51"/>
      <c r="F38" s="51">
        <f t="shared" si="0"/>
        <v>0</v>
      </c>
    </row>
    <row r="39" spans="1:6" s="4" customFormat="1" ht="15.75">
      <c r="A39" s="49">
        <v>27</v>
      </c>
      <c r="B39" s="54" t="s">
        <v>45</v>
      </c>
      <c r="C39" s="49" t="s">
        <v>7</v>
      </c>
      <c r="D39" s="55">
        <v>60.5</v>
      </c>
      <c r="E39" s="51"/>
      <c r="F39" s="51">
        <f t="shared" si="0"/>
        <v>0</v>
      </c>
    </row>
    <row r="40" spans="1:6" s="4" customFormat="1" ht="15.75">
      <c r="A40" s="49">
        <v>28</v>
      </c>
      <c r="B40" s="54" t="s">
        <v>19</v>
      </c>
      <c r="C40" s="49" t="s">
        <v>12</v>
      </c>
      <c r="D40" s="55">
        <v>83.3</v>
      </c>
      <c r="E40" s="51"/>
      <c r="F40" s="51">
        <f t="shared" si="0"/>
        <v>0</v>
      </c>
    </row>
    <row r="41" spans="1:6" s="4" customFormat="1" ht="15.75">
      <c r="A41" s="49">
        <v>29</v>
      </c>
      <c r="B41" s="56" t="s">
        <v>78</v>
      </c>
      <c r="C41" s="49" t="s">
        <v>9</v>
      </c>
      <c r="D41" s="55">
        <v>2</v>
      </c>
      <c r="E41" s="51"/>
      <c r="F41" s="51">
        <f t="shared" si="0"/>
        <v>0</v>
      </c>
    </row>
    <row r="42" spans="1:6" s="4" customFormat="1" ht="15.75">
      <c r="A42" s="42"/>
      <c r="B42" s="40" t="s">
        <v>35</v>
      </c>
      <c r="C42" s="59"/>
      <c r="D42" s="55"/>
      <c r="E42" s="51"/>
      <c r="F42" s="51"/>
    </row>
    <row r="43" spans="1:6" s="4" customFormat="1" ht="15.75">
      <c r="A43" s="49">
        <v>30</v>
      </c>
      <c r="B43" s="56" t="s">
        <v>28</v>
      </c>
      <c r="C43" s="57" t="s">
        <v>12</v>
      </c>
      <c r="D43" s="55">
        <v>639.4</v>
      </c>
      <c r="E43" s="51"/>
      <c r="F43" s="51">
        <f t="shared" si="0"/>
        <v>0</v>
      </c>
    </row>
    <row r="44" spans="1:6" s="4" customFormat="1" ht="15.75">
      <c r="A44" s="49">
        <v>31</v>
      </c>
      <c r="B44" s="56" t="s">
        <v>29</v>
      </c>
      <c r="C44" s="57" t="s">
        <v>12</v>
      </c>
      <c r="D44" s="55">
        <v>35</v>
      </c>
      <c r="E44" s="51"/>
      <c r="F44" s="51">
        <f t="shared" si="0"/>
        <v>0</v>
      </c>
    </row>
    <row r="45" spans="1:6" s="4" customFormat="1" ht="15.75">
      <c r="A45" s="49">
        <v>32</v>
      </c>
      <c r="B45" s="56" t="s">
        <v>30</v>
      </c>
      <c r="C45" s="57" t="s">
        <v>12</v>
      </c>
      <c r="D45" s="55">
        <v>69.5</v>
      </c>
      <c r="E45" s="51"/>
      <c r="F45" s="51">
        <f t="shared" si="0"/>
        <v>0</v>
      </c>
    </row>
    <row r="46" spans="1:6" s="4" customFormat="1" ht="15.75">
      <c r="A46" s="49">
        <v>33</v>
      </c>
      <c r="B46" s="56" t="s">
        <v>63</v>
      </c>
      <c r="C46" s="57" t="s">
        <v>12</v>
      </c>
      <c r="D46" s="55">
        <v>639.4</v>
      </c>
      <c r="E46" s="51"/>
      <c r="F46" s="51">
        <f t="shared" si="0"/>
        <v>0</v>
      </c>
    </row>
    <row r="47" spans="1:6" s="4" customFormat="1" ht="15.75">
      <c r="A47" s="49">
        <v>34</v>
      </c>
      <c r="B47" s="56" t="s">
        <v>310</v>
      </c>
      <c r="C47" s="57" t="s">
        <v>9</v>
      </c>
      <c r="D47" s="55">
        <v>4</v>
      </c>
      <c r="E47" s="51"/>
      <c r="F47" s="51">
        <f t="shared" si="0"/>
        <v>0</v>
      </c>
    </row>
    <row r="48" spans="1:6" s="4" customFormat="1" ht="15.75">
      <c r="A48" s="49">
        <v>35</v>
      </c>
      <c r="B48" s="56" t="s">
        <v>312</v>
      </c>
      <c r="C48" s="57" t="s">
        <v>7</v>
      </c>
      <c r="D48" s="55">
        <v>40</v>
      </c>
      <c r="E48" s="51"/>
      <c r="F48" s="51">
        <f t="shared" si="0"/>
        <v>0</v>
      </c>
    </row>
    <row r="49" spans="1:6" s="4" customFormat="1" ht="15.75">
      <c r="A49" s="49">
        <v>36</v>
      </c>
      <c r="B49" s="56" t="s">
        <v>31</v>
      </c>
      <c r="C49" s="57" t="s">
        <v>12</v>
      </c>
      <c r="D49" s="55">
        <v>639.4</v>
      </c>
      <c r="E49" s="51"/>
      <c r="F49" s="51">
        <f t="shared" si="0"/>
        <v>0</v>
      </c>
    </row>
    <row r="50" spans="1:6" s="4" customFormat="1" ht="15.75">
      <c r="A50" s="49">
        <v>37</v>
      </c>
      <c r="B50" s="56" t="s">
        <v>39</v>
      </c>
      <c r="C50" s="57" t="s">
        <v>12</v>
      </c>
      <c r="D50" s="55">
        <v>639.4</v>
      </c>
      <c r="E50" s="51"/>
      <c r="F50" s="51">
        <f t="shared" si="0"/>
        <v>0</v>
      </c>
    </row>
    <row r="51" spans="1:6" s="4" customFormat="1" ht="35.25" customHeight="1">
      <c r="A51" s="49">
        <v>38</v>
      </c>
      <c r="B51" s="56" t="s">
        <v>48</v>
      </c>
      <c r="C51" s="57" t="s">
        <v>12</v>
      </c>
      <c r="D51" s="55">
        <v>13.2</v>
      </c>
      <c r="E51" s="62"/>
      <c r="F51" s="51">
        <f t="shared" si="0"/>
        <v>0</v>
      </c>
    </row>
    <row r="52" spans="1:6" s="4" customFormat="1" ht="15.75">
      <c r="A52" s="49">
        <v>39</v>
      </c>
      <c r="B52" s="56" t="s">
        <v>32</v>
      </c>
      <c r="C52" s="57" t="s">
        <v>7</v>
      </c>
      <c r="D52" s="55">
        <v>69.9</v>
      </c>
      <c r="E52" s="51"/>
      <c r="F52" s="51">
        <f t="shared" si="0"/>
        <v>0</v>
      </c>
    </row>
    <row r="53" spans="1:6" s="4" customFormat="1" ht="15.75">
      <c r="A53" s="49">
        <v>40</v>
      </c>
      <c r="B53" s="58" t="s">
        <v>31</v>
      </c>
      <c r="C53" s="57" t="s">
        <v>12</v>
      </c>
      <c r="D53" s="55">
        <v>639.4</v>
      </c>
      <c r="E53" s="51"/>
      <c r="F53" s="51">
        <f t="shared" si="0"/>
        <v>0</v>
      </c>
    </row>
    <row r="54" spans="1:6" s="4" customFormat="1" ht="15.75">
      <c r="A54" s="49">
        <v>41</v>
      </c>
      <c r="B54" s="56" t="s">
        <v>33</v>
      </c>
      <c r="C54" s="57" t="s">
        <v>12</v>
      </c>
      <c r="D54" s="55">
        <v>714</v>
      </c>
      <c r="E54" s="51"/>
      <c r="F54" s="51">
        <f t="shared" si="0"/>
        <v>0</v>
      </c>
    </row>
    <row r="55" spans="1:6" s="4" customFormat="1" ht="21" customHeight="1">
      <c r="A55" s="49">
        <v>42</v>
      </c>
      <c r="B55" s="56" t="s">
        <v>34</v>
      </c>
      <c r="C55" s="57" t="s">
        <v>12</v>
      </c>
      <c r="D55" s="55">
        <v>714</v>
      </c>
      <c r="E55" s="51"/>
      <c r="F55" s="51">
        <f t="shared" si="0"/>
        <v>0</v>
      </c>
    </row>
    <row r="56" spans="1:6" s="4" customFormat="1" ht="15.75">
      <c r="A56" s="49">
        <v>43</v>
      </c>
      <c r="B56" s="56" t="s">
        <v>0</v>
      </c>
      <c r="C56" s="57" t="s">
        <v>12</v>
      </c>
      <c r="D56" s="55">
        <v>35</v>
      </c>
      <c r="E56" s="51"/>
      <c r="F56" s="51">
        <f t="shared" si="0"/>
        <v>0</v>
      </c>
    </row>
    <row r="57" spans="1:6" s="4" customFormat="1" ht="15.75">
      <c r="A57" s="49">
        <v>44</v>
      </c>
      <c r="B57" s="54" t="s">
        <v>1</v>
      </c>
      <c r="C57" s="57" t="s">
        <v>12</v>
      </c>
      <c r="D57" s="55">
        <v>70</v>
      </c>
      <c r="E57" s="51"/>
      <c r="F57" s="51">
        <f t="shared" si="0"/>
        <v>0</v>
      </c>
    </row>
    <row r="58" spans="1:6" s="4" customFormat="1" ht="15.75">
      <c r="A58" s="49">
        <v>45</v>
      </c>
      <c r="B58" s="54" t="s">
        <v>311</v>
      </c>
      <c r="C58" s="57" t="s">
        <v>9</v>
      </c>
      <c r="D58" s="55">
        <v>4</v>
      </c>
      <c r="E58" s="51"/>
      <c r="F58" s="51">
        <f t="shared" si="0"/>
        <v>0</v>
      </c>
    </row>
    <row r="59" spans="1:6" s="4" customFormat="1" ht="15.75">
      <c r="A59" s="49">
        <v>46</v>
      </c>
      <c r="B59" s="54" t="s">
        <v>336</v>
      </c>
      <c r="C59" s="57" t="s">
        <v>7</v>
      </c>
      <c r="D59" s="55">
        <v>40</v>
      </c>
      <c r="E59" s="51"/>
      <c r="F59" s="51">
        <f t="shared" si="0"/>
        <v>0</v>
      </c>
    </row>
    <row r="60" spans="1:6" s="4" customFormat="1" ht="15.75">
      <c r="A60" s="49">
        <v>47</v>
      </c>
      <c r="B60" s="54" t="s">
        <v>337</v>
      </c>
      <c r="C60" s="57" t="s">
        <v>12</v>
      </c>
      <c r="D60" s="55">
        <v>16</v>
      </c>
      <c r="E60" s="51"/>
      <c r="F60" s="51">
        <f t="shared" si="0"/>
        <v>0</v>
      </c>
    </row>
    <row r="61" spans="1:6" s="4" customFormat="1" ht="19.5" customHeight="1">
      <c r="A61" s="49">
        <v>48</v>
      </c>
      <c r="B61" s="56" t="s">
        <v>18</v>
      </c>
      <c r="C61" s="57" t="s">
        <v>8</v>
      </c>
      <c r="D61" s="55">
        <v>130</v>
      </c>
      <c r="E61" s="51"/>
      <c r="F61" s="51">
        <f t="shared" si="0"/>
        <v>0</v>
      </c>
    </row>
    <row r="62" spans="1:6" s="4" customFormat="1" ht="15.75">
      <c r="A62" s="42"/>
      <c r="B62" s="63" t="s">
        <v>11</v>
      </c>
      <c r="C62" s="42"/>
      <c r="D62" s="55"/>
      <c r="E62" s="51"/>
      <c r="F62" s="51"/>
    </row>
    <row r="63" spans="1:6" s="4" customFormat="1" ht="15.75">
      <c r="A63" s="49">
        <v>49</v>
      </c>
      <c r="B63" s="58" t="s">
        <v>49</v>
      </c>
      <c r="C63" s="49" t="s">
        <v>12</v>
      </c>
      <c r="D63" s="55">
        <v>40.5</v>
      </c>
      <c r="E63" s="51"/>
      <c r="F63" s="51">
        <f t="shared" si="0"/>
        <v>0</v>
      </c>
    </row>
    <row r="64" spans="1:6" s="4" customFormat="1" ht="63">
      <c r="A64" s="49">
        <v>50</v>
      </c>
      <c r="B64" s="54" t="s">
        <v>77</v>
      </c>
      <c r="C64" s="49" t="s">
        <v>12</v>
      </c>
      <c r="D64" s="55">
        <v>40.5</v>
      </c>
      <c r="E64" s="51"/>
      <c r="F64" s="51">
        <f t="shared" si="0"/>
        <v>0</v>
      </c>
    </row>
    <row r="65" spans="1:6" s="4" customFormat="1" ht="15.75">
      <c r="A65" s="49">
        <v>51</v>
      </c>
      <c r="B65" s="54" t="s">
        <v>16</v>
      </c>
      <c r="C65" s="49" t="s">
        <v>7</v>
      </c>
      <c r="D65" s="55">
        <v>17.2</v>
      </c>
      <c r="E65" s="51"/>
      <c r="F65" s="51">
        <f t="shared" si="0"/>
        <v>0</v>
      </c>
    </row>
    <row r="66" spans="1:6" s="4" customFormat="1" ht="15.75">
      <c r="A66" s="49">
        <v>52</v>
      </c>
      <c r="B66" s="54" t="s">
        <v>15</v>
      </c>
      <c r="C66" s="49" t="s">
        <v>7</v>
      </c>
      <c r="D66" s="55">
        <v>16.8</v>
      </c>
      <c r="E66" s="51"/>
      <c r="F66" s="51">
        <f t="shared" si="0"/>
        <v>0</v>
      </c>
    </row>
    <row r="67" spans="1:6" s="4" customFormat="1" ht="15.75">
      <c r="A67" s="49">
        <v>53</v>
      </c>
      <c r="B67" s="54" t="s">
        <v>14</v>
      </c>
      <c r="C67" s="49" t="s">
        <v>7</v>
      </c>
      <c r="D67" s="55">
        <v>16.8</v>
      </c>
      <c r="E67" s="51"/>
      <c r="F67" s="51">
        <f t="shared" si="0"/>
        <v>0</v>
      </c>
    </row>
    <row r="68" spans="1:6" s="4" customFormat="1" ht="15.75">
      <c r="A68" s="49">
        <v>54</v>
      </c>
      <c r="B68" s="54" t="s">
        <v>13</v>
      </c>
      <c r="C68" s="49" t="s">
        <v>9</v>
      </c>
      <c r="D68" s="55">
        <v>20</v>
      </c>
      <c r="E68" s="51"/>
      <c r="F68" s="51">
        <f t="shared" si="0"/>
        <v>0</v>
      </c>
    </row>
    <row r="69" spans="1:6" s="4" customFormat="1" ht="31.5">
      <c r="A69" s="49">
        <v>55</v>
      </c>
      <c r="B69" s="54" t="s">
        <v>50</v>
      </c>
      <c r="C69" s="49" t="s">
        <v>12</v>
      </c>
      <c r="D69" s="55">
        <v>35</v>
      </c>
      <c r="E69" s="51"/>
      <c r="F69" s="51">
        <f t="shared" si="0"/>
        <v>0</v>
      </c>
    </row>
    <row r="70" spans="1:6" s="4" customFormat="1" ht="15.75">
      <c r="A70" s="49">
        <v>56</v>
      </c>
      <c r="B70" s="54" t="s">
        <v>339</v>
      </c>
      <c r="C70" s="49" t="s">
        <v>12</v>
      </c>
      <c r="D70" s="55">
        <v>11.8</v>
      </c>
      <c r="E70" s="51"/>
      <c r="F70" s="51">
        <f t="shared" si="0"/>
        <v>0</v>
      </c>
    </row>
    <row r="71" spans="1:6" s="4" customFormat="1" ht="15.75">
      <c r="A71" s="49">
        <v>57</v>
      </c>
      <c r="B71" s="54" t="s">
        <v>18</v>
      </c>
      <c r="C71" s="59" t="s">
        <v>8</v>
      </c>
      <c r="D71" s="55">
        <v>4</v>
      </c>
      <c r="E71" s="51"/>
      <c r="F71" s="51">
        <f t="shared" si="0"/>
        <v>0</v>
      </c>
    </row>
    <row r="72" spans="1:6" s="4" customFormat="1" ht="15.75">
      <c r="A72" s="49"/>
      <c r="B72" s="40" t="s">
        <v>51</v>
      </c>
      <c r="C72" s="49"/>
      <c r="D72" s="55"/>
      <c r="E72" s="51"/>
      <c r="F72" s="51"/>
    </row>
    <row r="73" spans="1:6" s="4" customFormat="1" ht="15.75">
      <c r="A73" s="49">
        <v>58</v>
      </c>
      <c r="B73" s="56" t="s">
        <v>71</v>
      </c>
      <c r="C73" s="49" t="s">
        <v>12</v>
      </c>
      <c r="D73" s="55">
        <v>383</v>
      </c>
      <c r="E73" s="51"/>
      <c r="F73" s="51">
        <f t="shared" si="0"/>
        <v>0</v>
      </c>
    </row>
    <row r="74" spans="1:6" s="4" customFormat="1" ht="15.75">
      <c r="A74" s="49">
        <v>59</v>
      </c>
      <c r="B74" s="54" t="s">
        <v>53</v>
      </c>
      <c r="C74" s="49" t="s">
        <v>9</v>
      </c>
      <c r="D74" s="55">
        <v>16</v>
      </c>
      <c r="E74" s="51"/>
      <c r="F74" s="51">
        <f t="shared" si="0"/>
        <v>0</v>
      </c>
    </row>
    <row r="75" spans="1:6" s="4" customFormat="1" ht="15.75">
      <c r="A75" s="49">
        <v>60</v>
      </c>
      <c r="B75" s="54" t="s">
        <v>54</v>
      </c>
      <c r="C75" s="49" t="s">
        <v>8</v>
      </c>
      <c r="D75" s="55">
        <v>18.9</v>
      </c>
      <c r="E75" s="51"/>
      <c r="F75" s="51">
        <f t="shared" si="0"/>
        <v>0</v>
      </c>
    </row>
    <row r="76" spans="1:6" ht="15.75">
      <c r="A76" s="49">
        <v>61</v>
      </c>
      <c r="B76" s="54" t="s">
        <v>74</v>
      </c>
      <c r="C76" s="49" t="s">
        <v>12</v>
      </c>
      <c r="D76" s="55">
        <v>57.3</v>
      </c>
      <c r="E76" s="51"/>
      <c r="F76" s="51">
        <f t="shared" si="0"/>
        <v>0</v>
      </c>
    </row>
    <row r="77" spans="1:6" ht="15.75">
      <c r="A77" s="49">
        <v>62</v>
      </c>
      <c r="B77" s="56" t="s">
        <v>75</v>
      </c>
      <c r="C77" s="49" t="s">
        <v>12</v>
      </c>
      <c r="D77" s="55">
        <v>214</v>
      </c>
      <c r="E77" s="51"/>
      <c r="F77" s="51">
        <f aca="true" t="shared" si="1" ref="F77:F98">D77*E77</f>
        <v>0</v>
      </c>
    </row>
    <row r="78" spans="1:6" ht="15.75">
      <c r="A78" s="49">
        <v>63</v>
      </c>
      <c r="B78" s="56" t="s">
        <v>62</v>
      </c>
      <c r="C78" s="49" t="s">
        <v>12</v>
      </c>
      <c r="D78" s="55">
        <v>194</v>
      </c>
      <c r="E78" s="51"/>
      <c r="F78" s="51">
        <f t="shared" si="1"/>
        <v>0</v>
      </c>
    </row>
    <row r="79" spans="1:6" ht="47.25">
      <c r="A79" s="49">
        <v>64</v>
      </c>
      <c r="B79" s="56" t="s">
        <v>83</v>
      </c>
      <c r="C79" s="49" t="s">
        <v>12</v>
      </c>
      <c r="D79" s="55">
        <v>26.2</v>
      </c>
      <c r="E79" s="51"/>
      <c r="F79" s="51">
        <f t="shared" si="1"/>
        <v>0</v>
      </c>
    </row>
    <row r="80" spans="1:6" ht="31.5">
      <c r="A80" s="49">
        <v>65</v>
      </c>
      <c r="B80" s="56" t="s">
        <v>82</v>
      </c>
      <c r="C80" s="49" t="s">
        <v>9</v>
      </c>
      <c r="D80" s="55">
        <v>6</v>
      </c>
      <c r="E80" s="51"/>
      <c r="F80" s="51">
        <f t="shared" si="1"/>
        <v>0</v>
      </c>
    </row>
    <row r="81" spans="1:6" ht="31.5">
      <c r="A81" s="49">
        <v>66</v>
      </c>
      <c r="B81" s="56" t="s">
        <v>79</v>
      </c>
      <c r="C81" s="49" t="s">
        <v>12</v>
      </c>
      <c r="D81" s="55">
        <v>8</v>
      </c>
      <c r="E81" s="51"/>
      <c r="F81" s="51">
        <f t="shared" si="1"/>
        <v>0</v>
      </c>
    </row>
    <row r="82" spans="1:6" ht="31.5">
      <c r="A82" s="49">
        <v>67</v>
      </c>
      <c r="B82" s="56" t="s">
        <v>80</v>
      </c>
      <c r="C82" s="49" t="s">
        <v>12</v>
      </c>
      <c r="D82" s="55">
        <v>86</v>
      </c>
      <c r="E82" s="51"/>
      <c r="F82" s="51">
        <f t="shared" si="1"/>
        <v>0</v>
      </c>
    </row>
    <row r="83" spans="1:6" ht="31.5">
      <c r="A83" s="49">
        <v>68</v>
      </c>
      <c r="B83" s="54" t="s">
        <v>55</v>
      </c>
      <c r="C83" s="49" t="s">
        <v>12</v>
      </c>
      <c r="D83" s="55">
        <v>66</v>
      </c>
      <c r="E83" s="51"/>
      <c r="F83" s="51">
        <f t="shared" si="1"/>
        <v>0</v>
      </c>
    </row>
    <row r="84" spans="1:6" ht="31.5">
      <c r="A84" s="49">
        <v>69</v>
      </c>
      <c r="B84" s="54" t="s">
        <v>56</v>
      </c>
      <c r="C84" s="49" t="s">
        <v>12</v>
      </c>
      <c r="D84" s="55">
        <v>23</v>
      </c>
      <c r="E84" s="51"/>
      <c r="F84" s="51">
        <f t="shared" si="1"/>
        <v>0</v>
      </c>
    </row>
    <row r="85" spans="1:6" ht="15.75">
      <c r="A85" s="49">
        <v>70</v>
      </c>
      <c r="B85" s="56" t="s">
        <v>58</v>
      </c>
      <c r="C85" s="49" t="s">
        <v>12</v>
      </c>
      <c r="D85" s="55">
        <v>49</v>
      </c>
      <c r="E85" s="51"/>
      <c r="F85" s="51">
        <f t="shared" si="1"/>
        <v>0</v>
      </c>
    </row>
    <row r="86" spans="1:6" ht="31.5">
      <c r="A86" s="49">
        <v>71</v>
      </c>
      <c r="B86" s="54" t="s">
        <v>57</v>
      </c>
      <c r="C86" s="49" t="s">
        <v>12</v>
      </c>
      <c r="D86" s="55">
        <v>57.3</v>
      </c>
      <c r="E86" s="51"/>
      <c r="F86" s="51">
        <f t="shared" si="1"/>
        <v>0</v>
      </c>
    </row>
    <row r="87" spans="1:6" ht="15.75">
      <c r="A87" s="49">
        <v>72</v>
      </c>
      <c r="B87" s="54" t="s">
        <v>76</v>
      </c>
      <c r="C87" s="49" t="s">
        <v>9</v>
      </c>
      <c r="D87" s="55">
        <v>12</v>
      </c>
      <c r="E87" s="51"/>
      <c r="F87" s="51">
        <f t="shared" si="1"/>
        <v>0</v>
      </c>
    </row>
    <row r="88" spans="1:6" ht="15.75">
      <c r="A88" s="49">
        <v>73</v>
      </c>
      <c r="B88" s="56" t="s">
        <v>59</v>
      </c>
      <c r="C88" s="49" t="s">
        <v>12</v>
      </c>
      <c r="D88" s="55">
        <v>82</v>
      </c>
      <c r="E88" s="51"/>
      <c r="F88" s="51">
        <f t="shared" si="1"/>
        <v>0</v>
      </c>
    </row>
    <row r="89" spans="1:6" ht="15.75">
      <c r="A89" s="49">
        <v>74</v>
      </c>
      <c r="B89" s="56" t="s">
        <v>60</v>
      </c>
      <c r="C89" s="49" t="s">
        <v>12</v>
      </c>
      <c r="D89" s="55">
        <v>168</v>
      </c>
      <c r="E89" s="51"/>
      <c r="F89" s="51">
        <f t="shared" si="1"/>
        <v>0</v>
      </c>
    </row>
    <row r="90" spans="1:6" ht="15.75">
      <c r="A90" s="49">
        <v>75</v>
      </c>
      <c r="B90" s="56" t="s">
        <v>61</v>
      </c>
      <c r="C90" s="49" t="s">
        <v>12</v>
      </c>
      <c r="D90" s="55">
        <v>26</v>
      </c>
      <c r="E90" s="51"/>
      <c r="F90" s="51">
        <f t="shared" si="1"/>
        <v>0</v>
      </c>
    </row>
    <row r="91" spans="1:6" ht="15.75">
      <c r="A91" s="49">
        <v>76</v>
      </c>
      <c r="B91" s="56" t="s">
        <v>64</v>
      </c>
      <c r="C91" s="49" t="s">
        <v>12</v>
      </c>
      <c r="D91" s="55">
        <v>15.8</v>
      </c>
      <c r="E91" s="51"/>
      <c r="F91" s="51">
        <f t="shared" si="1"/>
        <v>0</v>
      </c>
    </row>
    <row r="92" spans="1:6" s="4" customFormat="1" ht="15.75">
      <c r="A92" s="49">
        <v>77</v>
      </c>
      <c r="B92" s="56" t="s">
        <v>70</v>
      </c>
      <c r="C92" s="49" t="s">
        <v>12</v>
      </c>
      <c r="D92" s="55">
        <v>383</v>
      </c>
      <c r="E92" s="51"/>
      <c r="F92" s="51">
        <f t="shared" si="1"/>
        <v>0</v>
      </c>
    </row>
    <row r="93" spans="1:6" s="4" customFormat="1" ht="15.75">
      <c r="A93" s="49">
        <v>78</v>
      </c>
      <c r="B93" s="56" t="s">
        <v>69</v>
      </c>
      <c r="C93" s="49" t="s">
        <v>12</v>
      </c>
      <c r="D93" s="55">
        <v>383</v>
      </c>
      <c r="E93" s="51"/>
      <c r="F93" s="51">
        <f t="shared" si="1"/>
        <v>0</v>
      </c>
    </row>
    <row r="94" spans="1:6" s="4" customFormat="1" ht="15.75">
      <c r="A94" s="49">
        <v>79</v>
      </c>
      <c r="B94" s="56" t="s">
        <v>68</v>
      </c>
      <c r="C94" s="49" t="s">
        <v>12</v>
      </c>
      <c r="D94" s="55">
        <v>501</v>
      </c>
      <c r="E94" s="51"/>
      <c r="F94" s="51">
        <f t="shared" si="1"/>
        <v>0</v>
      </c>
    </row>
    <row r="95" spans="1:6" s="4" customFormat="1" ht="15.75">
      <c r="A95" s="49">
        <v>80</v>
      </c>
      <c r="B95" s="56" t="s">
        <v>67</v>
      </c>
      <c r="C95" s="49" t="s">
        <v>12</v>
      </c>
      <c r="D95" s="55">
        <v>191.2</v>
      </c>
      <c r="E95" s="51"/>
      <c r="F95" s="51">
        <f t="shared" si="1"/>
        <v>0</v>
      </c>
    </row>
    <row r="96" spans="1:6" s="4" customFormat="1" ht="15.75">
      <c r="A96" s="49">
        <v>81</v>
      </c>
      <c r="B96" s="56" t="s">
        <v>72</v>
      </c>
      <c r="C96" s="49" t="s">
        <v>12</v>
      </c>
      <c r="D96" s="55">
        <v>116</v>
      </c>
      <c r="E96" s="51"/>
      <c r="F96" s="51">
        <f t="shared" si="1"/>
        <v>0</v>
      </c>
    </row>
    <row r="97" spans="1:6" s="4" customFormat="1" ht="15.75">
      <c r="A97" s="49">
        <v>82</v>
      </c>
      <c r="B97" s="56" t="s">
        <v>73</v>
      </c>
      <c r="C97" s="49" t="s">
        <v>12</v>
      </c>
      <c r="D97" s="55">
        <v>228.5</v>
      </c>
      <c r="E97" s="51"/>
      <c r="F97" s="51">
        <f t="shared" si="1"/>
        <v>0</v>
      </c>
    </row>
    <row r="98" spans="1:6" s="4" customFormat="1" ht="15.75">
      <c r="A98" s="49">
        <v>83</v>
      </c>
      <c r="B98" s="54" t="s">
        <v>18</v>
      </c>
      <c r="C98" s="49" t="s">
        <v>8</v>
      </c>
      <c r="D98" s="55">
        <v>38</v>
      </c>
      <c r="E98" s="51"/>
      <c r="F98" s="51">
        <f t="shared" si="1"/>
        <v>0</v>
      </c>
    </row>
    <row r="99" spans="1:6" ht="15.75">
      <c r="A99" s="49"/>
      <c r="B99" s="40"/>
      <c r="C99" s="49"/>
      <c r="D99" s="75"/>
      <c r="E99" s="76" t="s">
        <v>331</v>
      </c>
      <c r="F99" s="77">
        <f>SUM(F12:F98)</f>
        <v>0</v>
      </c>
    </row>
    <row r="100" spans="1:6" ht="18" customHeight="1">
      <c r="A100" s="78"/>
      <c r="B100" s="71"/>
      <c r="C100" s="78"/>
      <c r="D100" s="79"/>
      <c r="E100" s="80" t="s">
        <v>340</v>
      </c>
      <c r="F100" s="81">
        <f>SUM(F99)*0.2</f>
        <v>0</v>
      </c>
    </row>
    <row r="101" spans="1:7" ht="18" customHeight="1">
      <c r="A101" s="78"/>
      <c r="B101" s="78"/>
      <c r="C101" s="78"/>
      <c r="D101" s="79"/>
      <c r="E101" s="80" t="s">
        <v>335</v>
      </c>
      <c r="F101" s="82">
        <f>SUM(F99+F100)</f>
        <v>0</v>
      </c>
      <c r="G101" s="21"/>
    </row>
    <row r="102" spans="1:6" ht="15.75">
      <c r="A102" s="78"/>
      <c r="B102" s="71"/>
      <c r="C102" s="78"/>
      <c r="D102" s="79"/>
      <c r="E102" s="71"/>
      <c r="F102" s="71"/>
    </row>
    <row r="103" spans="1:6" ht="15.75">
      <c r="A103" s="78"/>
      <c r="B103" s="71"/>
      <c r="C103" s="78"/>
      <c r="D103" s="79"/>
      <c r="E103" s="71"/>
      <c r="F103" s="71"/>
    </row>
    <row r="104" spans="1:6" ht="15.75">
      <c r="A104" s="78"/>
      <c r="B104" s="71" t="s">
        <v>351</v>
      </c>
      <c r="C104" s="78"/>
      <c r="D104" s="79"/>
      <c r="E104" s="71"/>
      <c r="F104" s="71"/>
    </row>
    <row r="105" spans="1:6" ht="15.75">
      <c r="A105" s="78"/>
      <c r="B105" s="71" t="s">
        <v>352</v>
      </c>
      <c r="C105" s="78"/>
      <c r="D105" s="79"/>
      <c r="E105" s="71"/>
      <c r="F105" s="71"/>
    </row>
    <row r="106" spans="1:6" ht="15.75">
      <c r="A106" s="78"/>
      <c r="B106" s="71"/>
      <c r="C106" s="78"/>
      <c r="D106" s="79"/>
      <c r="E106" s="71"/>
      <c r="F106" s="71"/>
    </row>
    <row r="117" ht="15.75">
      <c r="B117" s="5"/>
    </row>
  </sheetData>
  <sheetProtection selectLockedCells="1" selectUnlockedCells="1"/>
  <mergeCells count="2">
    <mergeCell ref="A2:F2"/>
    <mergeCell ref="A5:F5"/>
  </mergeCells>
  <printOptions horizontalCentered="1"/>
  <pageMargins left="0.7875" right="0.19652777777777777" top="0.4722222222222222" bottom="0.5604166666666667" header="0.5118055555555555" footer="0.39375"/>
  <pageSetup fitToHeight="0" fitToWidth="1" horizontalDpi="300" verticalDpi="300" orientation="portrait" paperSize="9" scale="63" r:id="rId2"/>
  <headerFooter alignWithMargins="0">
    <oddFooter>&amp;C&amp;"Times New Roman,Обикновен"&amp;12Страница &amp;P от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15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4.7109375" style="64" customWidth="1"/>
    <col min="2" max="2" width="78.57421875" style="65" customWidth="1"/>
    <col min="3" max="3" width="8.28125" style="64" customWidth="1"/>
    <col min="4" max="4" width="9.7109375" style="133" customWidth="1"/>
    <col min="5" max="5" width="15.8515625" style="65" customWidth="1"/>
    <col min="6" max="6" width="15.421875" style="65" customWidth="1"/>
    <col min="7" max="213" width="9.140625" style="65" customWidth="1"/>
    <col min="214" max="16384" width="9.140625" style="84" customWidth="1"/>
  </cols>
  <sheetData>
    <row r="1" spans="1:212" ht="12.75" customHeight="1">
      <c r="A1" s="83"/>
      <c r="B1" s="84"/>
      <c r="C1" s="30"/>
      <c r="D1" s="30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</row>
    <row r="2" spans="1:212" ht="44.25" customHeight="1">
      <c r="A2" s="31" t="s">
        <v>314</v>
      </c>
      <c r="B2" s="31"/>
      <c r="C2" s="31"/>
      <c r="D2" s="31"/>
      <c r="E2" s="31"/>
      <c r="F2" s="31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</row>
    <row r="3" spans="1:212" ht="12.75" customHeight="1">
      <c r="A3" s="32"/>
      <c r="B3" s="84"/>
      <c r="C3" s="30"/>
      <c r="D3" s="3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</row>
    <row r="4" spans="1:212" ht="12.75" customHeight="1">
      <c r="A4" s="32"/>
      <c r="B4" s="84"/>
      <c r="C4" s="30"/>
      <c r="D4" s="30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</row>
    <row r="5" spans="1:6" s="37" customFormat="1" ht="108" customHeight="1">
      <c r="A5" s="33" t="s">
        <v>36</v>
      </c>
      <c r="B5" s="33"/>
      <c r="C5" s="33"/>
      <c r="D5" s="33"/>
      <c r="E5" s="33"/>
      <c r="F5" s="33"/>
    </row>
    <row r="6" spans="1:6" s="37" customFormat="1" ht="16.5">
      <c r="A6" s="85"/>
      <c r="B6" s="86" t="s">
        <v>317</v>
      </c>
      <c r="D6" s="87"/>
      <c r="E6" s="87"/>
      <c r="F6" s="85"/>
    </row>
    <row r="7" spans="1:6" s="37" customFormat="1" ht="13.5" customHeight="1">
      <c r="A7" s="85"/>
      <c r="B7" s="23" t="s">
        <v>152</v>
      </c>
      <c r="D7" s="88"/>
      <c r="E7" s="88"/>
      <c r="F7" s="85"/>
    </row>
    <row r="8" spans="1:4" s="37" customFormat="1" ht="15.75">
      <c r="A8" s="34"/>
      <c r="B8" s="34"/>
      <c r="C8" s="35"/>
      <c r="D8" s="34"/>
    </row>
    <row r="9" spans="1:5" s="37" customFormat="1" ht="19.5">
      <c r="A9" s="38"/>
      <c r="B9" s="39"/>
      <c r="C9" s="38"/>
      <c r="D9" s="89"/>
      <c r="E9" s="90"/>
    </row>
    <row r="10" spans="1:6" s="93" customFormat="1" ht="26.25" customHeight="1">
      <c r="A10" s="33"/>
      <c r="B10" s="33" t="s">
        <v>4</v>
      </c>
      <c r="C10" s="33" t="s">
        <v>5</v>
      </c>
      <c r="D10" s="91" t="s">
        <v>6</v>
      </c>
      <c r="E10" s="92" t="s">
        <v>344</v>
      </c>
      <c r="F10" s="33" t="s">
        <v>343</v>
      </c>
    </row>
    <row r="11" spans="1:6" s="93" customFormat="1" ht="12.75" customHeight="1">
      <c r="A11" s="33"/>
      <c r="B11" s="33"/>
      <c r="C11" s="33"/>
      <c r="D11" s="91"/>
      <c r="E11" s="94"/>
      <c r="F11" s="33"/>
    </row>
    <row r="12" spans="1:6" s="93" customFormat="1" ht="12">
      <c r="A12" s="43">
        <v>1</v>
      </c>
      <c r="B12" s="43">
        <v>2</v>
      </c>
      <c r="C12" s="43">
        <v>3</v>
      </c>
      <c r="D12" s="95">
        <v>4</v>
      </c>
      <c r="E12" s="45"/>
      <c r="F12" s="45"/>
    </row>
    <row r="13" spans="1:6" s="93" customFormat="1" ht="15.75">
      <c r="A13" s="43"/>
      <c r="B13" s="44" t="s">
        <v>148</v>
      </c>
      <c r="C13" s="43"/>
      <c r="D13" s="95"/>
      <c r="E13" s="45"/>
      <c r="F13" s="45"/>
    </row>
    <row r="14" spans="1:6" s="93" customFormat="1" ht="15.75">
      <c r="A14" s="49">
        <v>1</v>
      </c>
      <c r="B14" s="96" t="s">
        <v>147</v>
      </c>
      <c r="C14" s="49" t="s">
        <v>97</v>
      </c>
      <c r="D14" s="97">
        <v>2</v>
      </c>
      <c r="E14" s="55"/>
      <c r="F14" s="98">
        <f>D14*E14</f>
        <v>0</v>
      </c>
    </row>
    <row r="15" spans="1:6" s="93" customFormat="1" ht="15.75">
      <c r="A15" s="47" t="s">
        <v>349</v>
      </c>
      <c r="B15" s="96" t="s">
        <v>149</v>
      </c>
      <c r="C15" s="49" t="s">
        <v>97</v>
      </c>
      <c r="D15" s="97">
        <v>2</v>
      </c>
      <c r="E15" s="99"/>
      <c r="F15" s="98">
        <f>D15*E15</f>
        <v>0</v>
      </c>
    </row>
    <row r="16" spans="1:6" s="93" customFormat="1" ht="15.75">
      <c r="A16" s="47" t="s">
        <v>350</v>
      </c>
      <c r="B16" s="96" t="s">
        <v>150</v>
      </c>
      <c r="C16" s="53" t="s">
        <v>97</v>
      </c>
      <c r="D16" s="100">
        <v>2</v>
      </c>
      <c r="E16" s="99"/>
      <c r="F16" s="98">
        <f>D16*E16</f>
        <v>0</v>
      </c>
    </row>
    <row r="17" spans="1:6" s="93" customFormat="1" ht="15.75">
      <c r="A17" s="101"/>
      <c r="B17" s="102"/>
      <c r="C17" s="103"/>
      <c r="D17" s="104"/>
      <c r="E17" s="105" t="s">
        <v>341</v>
      </c>
      <c r="F17" s="106">
        <f>SUM(F14:F16)</f>
        <v>0</v>
      </c>
    </row>
    <row r="18" spans="1:6" s="93" customFormat="1" ht="15.75">
      <c r="A18" s="101"/>
      <c r="B18" s="102"/>
      <c r="C18" s="103"/>
      <c r="D18" s="104"/>
      <c r="E18" s="105" t="s">
        <v>340</v>
      </c>
      <c r="F18" s="106">
        <f>F17*0.2</f>
        <v>0</v>
      </c>
    </row>
    <row r="19" spans="1:6" s="93" customFormat="1" ht="18" customHeight="1">
      <c r="A19" s="101"/>
      <c r="B19" s="107"/>
      <c r="C19" s="84"/>
      <c r="D19" s="84"/>
      <c r="E19" s="108" t="s">
        <v>335</v>
      </c>
      <c r="F19" s="109">
        <f>SUM(F17:F18)</f>
        <v>0</v>
      </c>
    </row>
    <row r="20" spans="1:4" s="93" customFormat="1" ht="15.75">
      <c r="A20" s="101"/>
      <c r="B20" s="110" t="s">
        <v>351</v>
      </c>
      <c r="C20" s="84"/>
      <c r="D20" s="84"/>
    </row>
    <row r="21" spans="1:5" s="93" customFormat="1" ht="15.75">
      <c r="A21" s="101"/>
      <c r="B21" s="34" t="s">
        <v>353</v>
      </c>
      <c r="C21" s="35"/>
      <c r="D21" s="111"/>
      <c r="E21" s="112"/>
    </row>
    <row r="22" spans="1:5" s="93" customFormat="1" ht="15.75">
      <c r="A22" s="101"/>
      <c r="B22" s="113"/>
      <c r="C22" s="35"/>
      <c r="D22" s="111"/>
      <c r="E22" s="112"/>
    </row>
    <row r="23" spans="1:5" s="93" customFormat="1" ht="15.75">
      <c r="A23" s="101"/>
      <c r="B23" s="113"/>
      <c r="C23" s="114"/>
      <c r="D23" s="111"/>
      <c r="E23" s="112"/>
    </row>
    <row r="24" spans="1:5" s="93" customFormat="1" ht="15.75">
      <c r="A24" s="101"/>
      <c r="B24" s="113"/>
      <c r="C24" s="114"/>
      <c r="D24" s="111"/>
      <c r="E24" s="112"/>
    </row>
    <row r="25" spans="1:5" s="93" customFormat="1" ht="15.75">
      <c r="A25" s="101"/>
      <c r="B25" s="113"/>
      <c r="C25" s="114"/>
      <c r="D25" s="111"/>
      <c r="E25" s="112"/>
    </row>
    <row r="26" spans="1:5" s="93" customFormat="1" ht="15.75">
      <c r="A26" s="101"/>
      <c r="B26" s="113"/>
      <c r="C26" s="114"/>
      <c r="D26" s="111"/>
      <c r="E26" s="112"/>
    </row>
    <row r="27" spans="1:5" s="93" customFormat="1" ht="15.75">
      <c r="A27" s="101"/>
      <c r="B27" s="113"/>
      <c r="C27" s="114"/>
      <c r="D27" s="111"/>
      <c r="E27" s="112"/>
    </row>
    <row r="28" spans="1:5" s="93" customFormat="1" ht="15.75">
      <c r="A28" s="101"/>
      <c r="B28" s="113"/>
      <c r="C28" s="114"/>
      <c r="D28" s="111"/>
      <c r="E28" s="112"/>
    </row>
    <row r="29" spans="1:5" s="93" customFormat="1" ht="15.75">
      <c r="A29" s="101"/>
      <c r="B29" s="115"/>
      <c r="C29" s="114"/>
      <c r="D29" s="111"/>
      <c r="E29" s="112"/>
    </row>
    <row r="30" spans="1:5" s="93" customFormat="1" ht="15.75">
      <c r="A30" s="101"/>
      <c r="B30" s="116"/>
      <c r="C30" s="117"/>
      <c r="D30" s="118"/>
      <c r="E30" s="112"/>
    </row>
    <row r="31" spans="1:5" s="93" customFormat="1" ht="15.75">
      <c r="A31" s="101"/>
      <c r="B31" s="116"/>
      <c r="C31" s="117"/>
      <c r="D31" s="118"/>
      <c r="E31" s="112"/>
    </row>
    <row r="32" spans="1:5" s="93" customFormat="1" ht="15.75">
      <c r="A32" s="101"/>
      <c r="B32" s="119"/>
      <c r="C32" s="114"/>
      <c r="D32" s="111"/>
      <c r="E32" s="112"/>
    </row>
    <row r="33" spans="1:5" s="93" customFormat="1" ht="15.75">
      <c r="A33" s="101"/>
      <c r="B33" s="120"/>
      <c r="C33" s="114"/>
      <c r="D33" s="111"/>
      <c r="E33" s="112"/>
    </row>
    <row r="34" spans="1:5" s="93" customFormat="1" ht="15.75">
      <c r="A34" s="35"/>
      <c r="B34" s="121"/>
      <c r="C34" s="35"/>
      <c r="D34" s="122"/>
      <c r="E34" s="112"/>
    </row>
    <row r="35" spans="1:5" s="93" customFormat="1" ht="15.75">
      <c r="A35" s="35"/>
      <c r="B35" s="123"/>
      <c r="C35" s="103"/>
      <c r="D35" s="104"/>
      <c r="E35" s="112"/>
    </row>
    <row r="36" spans="1:5" s="93" customFormat="1" ht="15.75">
      <c r="A36" s="35"/>
      <c r="B36" s="34"/>
      <c r="C36" s="35"/>
      <c r="D36" s="111"/>
      <c r="E36" s="112"/>
    </row>
    <row r="37" spans="1:5" s="93" customFormat="1" ht="15.75">
      <c r="A37" s="35"/>
      <c r="B37" s="102"/>
      <c r="C37" s="103"/>
      <c r="D37" s="104"/>
      <c r="E37" s="112"/>
    </row>
    <row r="38" spans="1:5" s="93" customFormat="1" ht="15.75">
      <c r="A38" s="35"/>
      <c r="B38" s="123"/>
      <c r="C38" s="103"/>
      <c r="D38" s="104"/>
      <c r="E38" s="112"/>
    </row>
    <row r="39" spans="1:5" s="93" customFormat="1" ht="15.75">
      <c r="A39" s="35"/>
      <c r="B39" s="123"/>
      <c r="C39" s="103"/>
      <c r="D39" s="104"/>
      <c r="E39" s="112"/>
    </row>
    <row r="40" spans="1:5" s="93" customFormat="1" ht="15.75">
      <c r="A40" s="35"/>
      <c r="B40" s="34"/>
      <c r="C40" s="35"/>
      <c r="D40" s="111"/>
      <c r="E40" s="112"/>
    </row>
    <row r="41" spans="1:5" s="93" customFormat="1" ht="15.75">
      <c r="A41" s="35"/>
      <c r="B41" s="34"/>
      <c r="C41" s="35"/>
      <c r="D41" s="111"/>
      <c r="E41" s="112"/>
    </row>
    <row r="42" spans="1:5" s="93" customFormat="1" ht="15.75">
      <c r="A42" s="35"/>
      <c r="B42" s="34"/>
      <c r="C42" s="35"/>
      <c r="D42" s="111"/>
      <c r="E42" s="112"/>
    </row>
    <row r="43" spans="1:5" s="93" customFormat="1" ht="15.75">
      <c r="A43" s="35"/>
      <c r="B43" s="34"/>
      <c r="C43" s="35"/>
      <c r="D43" s="122"/>
      <c r="E43" s="112"/>
    </row>
    <row r="44" spans="1:5" s="93" customFormat="1" ht="15.75">
      <c r="A44" s="35"/>
      <c r="B44" s="120"/>
      <c r="C44" s="35"/>
      <c r="D44" s="122"/>
      <c r="E44" s="124"/>
    </row>
    <row r="45" spans="1:5" s="93" customFormat="1" ht="15.75">
      <c r="A45" s="70"/>
      <c r="B45" s="121"/>
      <c r="C45" s="117"/>
      <c r="D45" s="111"/>
      <c r="E45" s="112"/>
    </row>
    <row r="46" spans="1:5" s="93" customFormat="1" ht="15.75">
      <c r="A46" s="35"/>
      <c r="B46" s="113"/>
      <c r="C46" s="114"/>
      <c r="D46" s="111"/>
      <c r="E46" s="112"/>
    </row>
    <row r="47" spans="1:5" s="93" customFormat="1" ht="15.75">
      <c r="A47" s="35"/>
      <c r="B47" s="113"/>
      <c r="C47" s="114"/>
      <c r="D47" s="111"/>
      <c r="E47" s="112"/>
    </row>
    <row r="48" spans="1:5" s="93" customFormat="1" ht="15.75">
      <c r="A48" s="35"/>
      <c r="B48" s="113"/>
      <c r="C48" s="114"/>
      <c r="D48" s="111"/>
      <c r="E48" s="112"/>
    </row>
    <row r="49" spans="1:5" s="93" customFormat="1" ht="15.75">
      <c r="A49" s="35"/>
      <c r="B49" s="113"/>
      <c r="C49" s="114"/>
      <c r="D49" s="111"/>
      <c r="E49" s="112"/>
    </row>
    <row r="50" spans="1:5" s="93" customFormat="1" ht="35.25" customHeight="1">
      <c r="A50" s="35"/>
      <c r="B50" s="113"/>
      <c r="C50" s="114"/>
      <c r="D50" s="111"/>
      <c r="E50" s="112"/>
    </row>
    <row r="51" spans="1:5" s="93" customFormat="1" ht="15.75">
      <c r="A51" s="35"/>
      <c r="B51" s="113"/>
      <c r="C51" s="114"/>
      <c r="D51" s="111"/>
      <c r="E51" s="112"/>
    </row>
    <row r="52" spans="1:5" s="93" customFormat="1" ht="15.75">
      <c r="A52" s="35"/>
      <c r="B52" s="113"/>
      <c r="C52" s="114"/>
      <c r="D52" s="111"/>
      <c r="E52" s="112"/>
    </row>
    <row r="53" spans="1:5" s="93" customFormat="1" ht="15.75">
      <c r="A53" s="35"/>
      <c r="B53" s="113"/>
      <c r="C53" s="114"/>
      <c r="D53" s="111"/>
      <c r="E53" s="112"/>
    </row>
    <row r="54" spans="1:5" s="93" customFormat="1" ht="21" customHeight="1">
      <c r="A54" s="35"/>
      <c r="B54" s="116"/>
      <c r="C54" s="114"/>
      <c r="D54" s="111"/>
      <c r="E54" s="112"/>
    </row>
    <row r="55" spans="1:5" s="93" customFormat="1" ht="15.75">
      <c r="A55" s="35"/>
      <c r="B55" s="113"/>
      <c r="C55" s="114"/>
      <c r="D55" s="111"/>
      <c r="E55" s="112"/>
    </row>
    <row r="56" spans="1:5" s="93" customFormat="1" ht="15.75">
      <c r="A56" s="35"/>
      <c r="B56" s="113"/>
      <c r="C56" s="114"/>
      <c r="D56" s="111"/>
      <c r="E56" s="112"/>
    </row>
    <row r="57" spans="1:5" s="93" customFormat="1" ht="19.5" customHeight="1">
      <c r="A57" s="35"/>
      <c r="B57" s="120"/>
      <c r="C57" s="114"/>
      <c r="D57" s="111"/>
      <c r="E57" s="112"/>
    </row>
    <row r="58" spans="1:5" s="93" customFormat="1" ht="15.75">
      <c r="A58" s="35"/>
      <c r="B58" s="34"/>
      <c r="C58" s="114"/>
      <c r="D58" s="111"/>
      <c r="E58" s="112"/>
    </row>
    <row r="59" spans="1:5" s="93" customFormat="1" ht="15.75">
      <c r="A59" s="35"/>
      <c r="B59" s="120"/>
      <c r="C59" s="114"/>
      <c r="D59" s="111"/>
      <c r="E59" s="112"/>
    </row>
    <row r="60" spans="1:5" s="93" customFormat="1" ht="15.75">
      <c r="A60" s="70"/>
      <c r="B60" s="125"/>
      <c r="C60" s="70"/>
      <c r="D60" s="111"/>
      <c r="E60" s="112"/>
    </row>
    <row r="61" spans="1:5" s="93" customFormat="1" ht="15.75">
      <c r="A61" s="35"/>
      <c r="B61" s="116"/>
      <c r="C61" s="35"/>
      <c r="D61" s="111"/>
      <c r="E61" s="112"/>
    </row>
    <row r="62" spans="1:5" s="93" customFormat="1" ht="15.75">
      <c r="A62" s="35"/>
      <c r="B62" s="34"/>
      <c r="C62" s="35"/>
      <c r="D62" s="111"/>
      <c r="E62" s="112"/>
    </row>
    <row r="63" spans="1:5" s="93" customFormat="1" ht="15.75">
      <c r="A63" s="35"/>
      <c r="B63" s="34"/>
      <c r="C63" s="35"/>
      <c r="D63" s="111"/>
      <c r="E63" s="112"/>
    </row>
    <row r="64" spans="1:5" s="93" customFormat="1" ht="15.75">
      <c r="A64" s="35"/>
      <c r="B64" s="34"/>
      <c r="C64" s="35"/>
      <c r="D64" s="111"/>
      <c r="E64" s="112"/>
    </row>
    <row r="65" spans="1:5" s="93" customFormat="1" ht="15.75">
      <c r="A65" s="35"/>
      <c r="B65" s="34"/>
      <c r="C65" s="35"/>
      <c r="D65" s="111"/>
      <c r="E65" s="112"/>
    </row>
    <row r="66" spans="1:5" s="93" customFormat="1" ht="15.75">
      <c r="A66" s="35"/>
      <c r="B66" s="34"/>
      <c r="C66" s="35"/>
      <c r="D66" s="111"/>
      <c r="E66" s="112"/>
    </row>
    <row r="67" spans="1:5" s="93" customFormat="1" ht="15.75">
      <c r="A67" s="35"/>
      <c r="B67" s="34"/>
      <c r="C67" s="35"/>
      <c r="D67" s="111"/>
      <c r="E67" s="112"/>
    </row>
    <row r="68" spans="1:5" s="93" customFormat="1" ht="15.75">
      <c r="A68" s="35"/>
      <c r="B68" s="34"/>
      <c r="C68" s="126"/>
      <c r="D68" s="111"/>
      <c r="E68" s="112"/>
    </row>
    <row r="69" spans="1:5" s="93" customFormat="1" ht="15.75">
      <c r="A69" s="35"/>
      <c r="B69" s="127"/>
      <c r="C69" s="35"/>
      <c r="D69" s="111"/>
      <c r="E69" s="112"/>
    </row>
    <row r="70" spans="1:5" s="93" customFormat="1" ht="15.75">
      <c r="A70" s="35"/>
      <c r="B70" s="120"/>
      <c r="C70" s="35"/>
      <c r="D70" s="111"/>
      <c r="E70" s="112"/>
    </row>
    <row r="71" spans="1:6" ht="15.75">
      <c r="A71" s="35"/>
      <c r="B71" s="34"/>
      <c r="C71" s="35"/>
      <c r="D71" s="111"/>
      <c r="E71" s="112"/>
      <c r="F71" s="93"/>
    </row>
    <row r="72" spans="1:6" ht="15.75">
      <c r="A72" s="35"/>
      <c r="B72" s="34"/>
      <c r="C72" s="35"/>
      <c r="D72" s="111"/>
      <c r="E72" s="112"/>
      <c r="F72" s="93"/>
    </row>
    <row r="73" spans="1:5" ht="15.75">
      <c r="A73" s="35"/>
      <c r="B73" s="34"/>
      <c r="C73" s="35"/>
      <c r="D73" s="111"/>
      <c r="E73" s="112"/>
    </row>
    <row r="74" spans="1:5" ht="15.75">
      <c r="A74" s="35"/>
      <c r="B74" s="120"/>
      <c r="C74" s="35"/>
      <c r="D74" s="122"/>
      <c r="E74" s="124"/>
    </row>
    <row r="75" spans="1:5" ht="15.75">
      <c r="A75" s="35"/>
      <c r="B75" s="120"/>
      <c r="C75" s="35"/>
      <c r="D75" s="122"/>
      <c r="E75" s="124"/>
    </row>
    <row r="76" spans="1:5" ht="15.75">
      <c r="A76" s="35"/>
      <c r="B76" s="120"/>
      <c r="C76" s="35"/>
      <c r="D76" s="122"/>
      <c r="E76" s="124"/>
    </row>
    <row r="77" spans="1:5" ht="15.75">
      <c r="A77" s="35"/>
      <c r="B77" s="120"/>
      <c r="C77" s="35"/>
      <c r="D77" s="122"/>
      <c r="E77" s="124"/>
    </row>
    <row r="78" spans="1:5" ht="15.75">
      <c r="A78" s="35"/>
      <c r="B78" s="120"/>
      <c r="C78" s="35"/>
      <c r="D78" s="122"/>
      <c r="E78" s="124"/>
    </row>
    <row r="79" spans="1:5" ht="15.75">
      <c r="A79" s="35"/>
      <c r="B79" s="120"/>
      <c r="C79" s="35"/>
      <c r="D79" s="122"/>
      <c r="E79" s="124"/>
    </row>
    <row r="80" spans="1:5" ht="15.75">
      <c r="A80" s="35"/>
      <c r="B80" s="34"/>
      <c r="C80" s="35"/>
      <c r="D80" s="111"/>
      <c r="E80" s="112"/>
    </row>
    <row r="81" spans="1:5" ht="15.75">
      <c r="A81" s="35"/>
      <c r="B81" s="34"/>
      <c r="C81" s="35"/>
      <c r="D81" s="111"/>
      <c r="E81" s="112"/>
    </row>
    <row r="82" spans="1:5" ht="15.75">
      <c r="A82" s="35"/>
      <c r="B82" s="120"/>
      <c r="C82" s="35"/>
      <c r="D82" s="122"/>
      <c r="E82" s="124"/>
    </row>
    <row r="83" spans="1:5" ht="15.75">
      <c r="A83" s="35"/>
      <c r="B83" s="34"/>
      <c r="C83" s="35"/>
      <c r="D83" s="111"/>
      <c r="E83" s="112"/>
    </row>
    <row r="84" spans="1:5" ht="15.75">
      <c r="A84" s="35"/>
      <c r="B84" s="34"/>
      <c r="C84" s="35"/>
      <c r="D84" s="111"/>
      <c r="E84" s="112"/>
    </row>
    <row r="85" spans="1:6" ht="15.75">
      <c r="A85" s="35"/>
      <c r="B85" s="120"/>
      <c r="C85" s="35"/>
      <c r="D85" s="122"/>
      <c r="E85" s="124"/>
      <c r="F85" s="128"/>
    </row>
    <row r="86" spans="1:5" ht="15.75">
      <c r="A86" s="35"/>
      <c r="B86" s="120"/>
      <c r="C86" s="35"/>
      <c r="D86" s="122"/>
      <c r="E86" s="124"/>
    </row>
    <row r="87" spans="1:6" s="93" customFormat="1" ht="15.75">
      <c r="A87" s="35"/>
      <c r="B87" s="120"/>
      <c r="C87" s="35"/>
      <c r="D87" s="122"/>
      <c r="E87" s="124"/>
      <c r="F87" s="65"/>
    </row>
    <row r="88" spans="1:6" s="93" customFormat="1" ht="15.75">
      <c r="A88" s="35"/>
      <c r="B88" s="120"/>
      <c r="C88" s="35"/>
      <c r="D88" s="122"/>
      <c r="E88" s="124"/>
      <c r="F88" s="65"/>
    </row>
    <row r="89" spans="1:5" s="93" customFormat="1" ht="15.75">
      <c r="A89" s="35"/>
      <c r="B89" s="120"/>
      <c r="C89" s="35"/>
      <c r="D89" s="111"/>
      <c r="E89" s="112"/>
    </row>
    <row r="90" spans="1:5" s="93" customFormat="1" ht="15.75">
      <c r="A90" s="35"/>
      <c r="B90" s="120"/>
      <c r="C90" s="35"/>
      <c r="D90" s="111"/>
      <c r="E90" s="112"/>
    </row>
    <row r="91" spans="1:5" s="93" customFormat="1" ht="15.75">
      <c r="A91" s="35"/>
      <c r="B91" s="120"/>
      <c r="C91" s="35"/>
      <c r="D91" s="111"/>
      <c r="E91" s="112"/>
    </row>
    <row r="92" spans="1:5" s="93" customFormat="1" ht="15.75">
      <c r="A92" s="35"/>
      <c r="B92" s="120"/>
      <c r="C92" s="35"/>
      <c r="D92" s="111"/>
      <c r="E92" s="112"/>
    </row>
    <row r="93" spans="1:5" s="93" customFormat="1" ht="15.75">
      <c r="A93" s="35"/>
      <c r="B93" s="120"/>
      <c r="C93" s="35"/>
      <c r="D93" s="111"/>
      <c r="E93" s="112"/>
    </row>
    <row r="94" spans="1:6" ht="15.75">
      <c r="A94" s="35"/>
      <c r="B94" s="120"/>
      <c r="C94" s="35"/>
      <c r="D94" s="111"/>
      <c r="E94" s="112"/>
      <c r="F94" s="93"/>
    </row>
    <row r="95" spans="1:6" ht="15.75">
      <c r="A95" s="35"/>
      <c r="B95" s="34"/>
      <c r="C95" s="35"/>
      <c r="D95" s="111"/>
      <c r="E95" s="112"/>
      <c r="F95" s="93"/>
    </row>
    <row r="96" spans="1:5" ht="15">
      <c r="A96" s="129"/>
      <c r="B96" s="127"/>
      <c r="C96" s="129"/>
      <c r="D96" s="130"/>
      <c r="E96" s="112"/>
    </row>
    <row r="97" spans="1:5" ht="15">
      <c r="A97" s="129"/>
      <c r="B97" s="131"/>
      <c r="C97" s="129"/>
      <c r="D97" s="130"/>
      <c r="E97" s="131"/>
    </row>
    <row r="98" spans="1:5" ht="15">
      <c r="A98" s="129"/>
      <c r="B98" s="131"/>
      <c r="C98" s="129"/>
      <c r="D98" s="130"/>
      <c r="E98" s="131"/>
    </row>
    <row r="99" spans="1:5" ht="15">
      <c r="A99" s="129"/>
      <c r="B99" s="129"/>
      <c r="C99" s="129"/>
      <c r="D99" s="130"/>
      <c r="E99" s="131"/>
    </row>
    <row r="100" spans="1:5" ht="15">
      <c r="A100" s="129"/>
      <c r="B100" s="131"/>
      <c r="C100" s="129"/>
      <c r="D100" s="130"/>
      <c r="E100" s="131"/>
    </row>
    <row r="101" spans="1:5" ht="15">
      <c r="A101" s="129"/>
      <c r="B101" s="131"/>
      <c r="C101" s="129"/>
      <c r="D101" s="130"/>
      <c r="E101" s="131"/>
    </row>
    <row r="102" spans="1:5" ht="15">
      <c r="A102" s="129"/>
      <c r="B102" s="131"/>
      <c r="C102" s="129"/>
      <c r="D102" s="130"/>
      <c r="E102" s="131"/>
    </row>
    <row r="103" spans="1:5" ht="15">
      <c r="A103" s="129"/>
      <c r="B103" s="131"/>
      <c r="C103" s="129"/>
      <c r="D103" s="130"/>
      <c r="E103" s="131"/>
    </row>
    <row r="104" spans="1:5" ht="15">
      <c r="A104" s="129"/>
      <c r="B104" s="131"/>
      <c r="C104" s="129"/>
      <c r="D104" s="130"/>
      <c r="E104" s="131"/>
    </row>
    <row r="105" spans="1:5" ht="15">
      <c r="A105" s="129"/>
      <c r="B105" s="131"/>
      <c r="C105" s="129"/>
      <c r="D105" s="130"/>
      <c r="E105" s="131"/>
    </row>
    <row r="106" spans="1:5" ht="15">
      <c r="A106" s="129"/>
      <c r="B106" s="131"/>
      <c r="C106" s="129"/>
      <c r="D106" s="130"/>
      <c r="E106" s="131"/>
    </row>
    <row r="107" spans="1:5" ht="15">
      <c r="A107" s="129"/>
      <c r="B107" s="131"/>
      <c r="C107" s="129"/>
      <c r="D107" s="130"/>
      <c r="E107" s="131"/>
    </row>
    <row r="108" spans="1:5" ht="15">
      <c r="A108" s="129"/>
      <c r="B108" s="131"/>
      <c r="C108" s="129"/>
      <c r="D108" s="130"/>
      <c r="E108" s="131"/>
    </row>
    <row r="115" ht="15.75">
      <c r="B115" s="132"/>
    </row>
  </sheetData>
  <sheetProtection/>
  <mergeCells count="8">
    <mergeCell ref="A2:F2"/>
    <mergeCell ref="A5:F5"/>
    <mergeCell ref="E10:E11"/>
    <mergeCell ref="F10:F11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"/>
  <sheetViews>
    <sheetView zoomScalePageLayoutView="0" workbookViewId="0" topLeftCell="A130">
      <selection activeCell="F140" sqref="A1:IV16384"/>
    </sheetView>
  </sheetViews>
  <sheetFormatPr defaultColWidth="9.140625" defaultRowHeight="12.75"/>
  <cols>
    <col min="1" max="1" width="2.140625" style="138" customWidth="1"/>
    <col min="2" max="2" width="3.7109375" style="138" customWidth="1"/>
    <col min="3" max="3" width="66.7109375" style="138" customWidth="1"/>
    <col min="4" max="16384" width="9.140625" style="138" customWidth="1"/>
  </cols>
  <sheetData>
    <row r="1" spans="1:255" ht="22.5" customHeight="1">
      <c r="A1" s="134"/>
      <c r="B1" s="135"/>
      <c r="C1" s="136"/>
      <c r="D1" s="136"/>
      <c r="E1" s="136"/>
      <c r="F1" s="136"/>
      <c r="G1" s="136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</row>
    <row r="2" spans="1:80" ht="34.5" customHeight="1">
      <c r="A2" s="139" t="s">
        <v>314</v>
      </c>
      <c r="B2" s="140"/>
      <c r="C2" s="140"/>
      <c r="D2" s="140"/>
      <c r="E2" s="140"/>
      <c r="F2" s="140"/>
      <c r="G2" s="141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</row>
    <row r="3" spans="1:80" ht="16.5" customHeight="1">
      <c r="A3" s="70"/>
      <c r="B3" s="67"/>
      <c r="C3" s="66"/>
      <c r="D3" s="68"/>
      <c r="E3" s="67"/>
      <c r="F3" s="67"/>
      <c r="G3" s="67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</row>
    <row r="4" spans="1:80" ht="15" customHeight="1">
      <c r="A4" s="70"/>
      <c r="B4" s="67"/>
      <c r="C4" s="66"/>
      <c r="D4" s="68"/>
      <c r="E4" s="67"/>
      <c r="F4" s="67"/>
      <c r="G4" s="67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</row>
    <row r="5" spans="1:80" ht="121.5" customHeight="1">
      <c r="A5" s="142" t="s">
        <v>36</v>
      </c>
      <c r="B5" s="143"/>
      <c r="C5" s="143"/>
      <c r="D5" s="143"/>
      <c r="E5" s="143"/>
      <c r="F5" s="143"/>
      <c r="G5" s="14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</row>
    <row r="6" spans="1:80" ht="15.75">
      <c r="A6" s="134"/>
      <c r="B6" s="135"/>
      <c r="C6" s="145"/>
      <c r="D6" s="145"/>
      <c r="E6" s="145"/>
      <c r="F6" s="145"/>
      <c r="G6" s="145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</row>
    <row r="7" spans="1:80" ht="15.75">
      <c r="A7" s="134"/>
      <c r="B7" s="135"/>
      <c r="C7" s="29" t="s">
        <v>151</v>
      </c>
      <c r="D7" s="147"/>
      <c r="E7" s="147"/>
      <c r="F7" s="134"/>
      <c r="G7" s="134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</row>
    <row r="8" spans="1:80" ht="15.75">
      <c r="A8" s="134"/>
      <c r="B8" s="135"/>
      <c r="C8" s="29" t="s">
        <v>152</v>
      </c>
      <c r="D8" s="147"/>
      <c r="E8" s="147"/>
      <c r="F8" s="134"/>
      <c r="G8" s="134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</row>
    <row r="9" spans="1:80" ht="16.5" thickBot="1">
      <c r="A9" s="134"/>
      <c r="B9" s="135"/>
      <c r="C9" s="147"/>
      <c r="D9" s="148"/>
      <c r="E9" s="148"/>
      <c r="F9" s="134"/>
      <c r="G9" s="134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</row>
    <row r="10" spans="2:7" s="149" customFormat="1" ht="31.5">
      <c r="B10" s="150" t="s">
        <v>153</v>
      </c>
      <c r="C10" s="151" t="s">
        <v>127</v>
      </c>
      <c r="D10" s="152" t="s">
        <v>154</v>
      </c>
      <c r="E10" s="152" t="s">
        <v>155</v>
      </c>
      <c r="F10" s="151" t="s">
        <v>270</v>
      </c>
      <c r="G10" s="153" t="s">
        <v>343</v>
      </c>
    </row>
    <row r="11" spans="2:7" s="149" customFormat="1" ht="15.75">
      <c r="B11" s="154"/>
      <c r="C11" s="155" t="s">
        <v>156</v>
      </c>
      <c r="D11" s="156"/>
      <c r="E11" s="156"/>
      <c r="F11" s="157"/>
      <c r="G11" s="158"/>
    </row>
    <row r="12" spans="1:80" ht="15.75">
      <c r="A12" s="146"/>
      <c r="B12" s="159">
        <v>1</v>
      </c>
      <c r="C12" s="160" t="s">
        <v>157</v>
      </c>
      <c r="D12" s="161" t="s">
        <v>158</v>
      </c>
      <c r="E12" s="161">
        <v>100</v>
      </c>
      <c r="F12" s="160"/>
      <c r="G12" s="162"/>
      <c r="H12" s="149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80" ht="15.75">
      <c r="A13" s="146"/>
      <c r="B13" s="159">
        <v>2</v>
      </c>
      <c r="C13" s="160" t="s">
        <v>159</v>
      </c>
      <c r="D13" s="161" t="s">
        <v>158</v>
      </c>
      <c r="E13" s="161">
        <v>15</v>
      </c>
      <c r="F13" s="160"/>
      <c r="G13" s="162"/>
      <c r="H13" s="149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</row>
    <row r="14" spans="1:80" ht="15.75">
      <c r="A14" s="146"/>
      <c r="B14" s="159">
        <v>3</v>
      </c>
      <c r="C14" s="160" t="s">
        <v>160</v>
      </c>
      <c r="D14" s="161" t="s">
        <v>97</v>
      </c>
      <c r="E14" s="161">
        <v>2</v>
      </c>
      <c r="F14" s="160"/>
      <c r="G14" s="162"/>
      <c r="H14" s="149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</row>
    <row r="15" spans="1:80" ht="15.75">
      <c r="A15" s="146"/>
      <c r="B15" s="159">
        <v>4</v>
      </c>
      <c r="C15" s="160" t="s">
        <v>161</v>
      </c>
      <c r="D15" s="161" t="s">
        <v>97</v>
      </c>
      <c r="E15" s="161">
        <v>12</v>
      </c>
      <c r="F15" s="160"/>
      <c r="G15" s="162"/>
      <c r="H15" s="149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</row>
    <row r="16" spans="1:80" ht="31.5">
      <c r="A16" s="146"/>
      <c r="B16" s="159">
        <v>5</v>
      </c>
      <c r="C16" s="160" t="s">
        <v>162</v>
      </c>
      <c r="D16" s="161" t="s">
        <v>158</v>
      </c>
      <c r="E16" s="161">
        <v>51</v>
      </c>
      <c r="F16" s="160"/>
      <c r="G16" s="162"/>
      <c r="H16" s="149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ht="15.75">
      <c r="A17" s="146"/>
      <c r="B17" s="159">
        <v>6</v>
      </c>
      <c r="C17" s="160" t="s">
        <v>163</v>
      </c>
      <c r="D17" s="161" t="s">
        <v>158</v>
      </c>
      <c r="E17" s="161">
        <v>60</v>
      </c>
      <c r="F17" s="160"/>
      <c r="G17" s="162"/>
      <c r="H17" s="149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pans="1:80" ht="31.5">
      <c r="A18" s="146"/>
      <c r="B18" s="159">
        <v>7</v>
      </c>
      <c r="C18" s="160" t="s">
        <v>164</v>
      </c>
      <c r="D18" s="161" t="s">
        <v>158</v>
      </c>
      <c r="E18" s="161">
        <v>9</v>
      </c>
      <c r="F18" s="160"/>
      <c r="G18" s="162"/>
      <c r="H18" s="149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</row>
    <row r="19" spans="1:80" ht="15.75">
      <c r="A19" s="163"/>
      <c r="B19" s="164"/>
      <c r="C19" s="155" t="s">
        <v>165</v>
      </c>
      <c r="D19" s="155"/>
      <c r="E19" s="165"/>
      <c r="F19" s="155"/>
      <c r="G19" s="162"/>
      <c r="H19" s="149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</row>
    <row r="20" spans="1:80" ht="15.75">
      <c r="A20" s="146"/>
      <c r="B20" s="159">
        <v>8</v>
      </c>
      <c r="C20" s="160" t="s">
        <v>166</v>
      </c>
      <c r="D20" s="161" t="s">
        <v>97</v>
      </c>
      <c r="E20" s="161">
        <v>5</v>
      </c>
      <c r="F20" s="160"/>
      <c r="G20" s="162"/>
      <c r="H20" s="149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</row>
    <row r="21" spans="1:80" ht="15.75">
      <c r="A21" s="146"/>
      <c r="B21" s="159">
        <v>9</v>
      </c>
      <c r="C21" s="160" t="s">
        <v>167</v>
      </c>
      <c r="D21" s="161" t="s">
        <v>97</v>
      </c>
      <c r="E21" s="161">
        <v>10</v>
      </c>
      <c r="F21" s="160"/>
      <c r="G21" s="162"/>
      <c r="H21" s="149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</row>
    <row r="22" spans="1:80" ht="31.5">
      <c r="A22" s="146"/>
      <c r="B22" s="159">
        <v>10</v>
      </c>
      <c r="C22" s="160" t="s">
        <v>168</v>
      </c>
      <c r="D22" s="161" t="s">
        <v>97</v>
      </c>
      <c r="E22" s="161">
        <v>15</v>
      </c>
      <c r="F22" s="160"/>
      <c r="G22" s="162"/>
      <c r="H22" s="149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</row>
    <row r="23" spans="1:80" ht="15.75">
      <c r="A23" s="146"/>
      <c r="B23" s="159">
        <v>11</v>
      </c>
      <c r="C23" s="160" t="s">
        <v>169</v>
      </c>
      <c r="D23" s="161" t="s">
        <v>97</v>
      </c>
      <c r="E23" s="161">
        <v>7</v>
      </c>
      <c r="F23" s="160"/>
      <c r="G23" s="162"/>
      <c r="H23" s="149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</row>
    <row r="24" spans="1:80" ht="31.5">
      <c r="A24" s="146"/>
      <c r="B24" s="159">
        <v>12</v>
      </c>
      <c r="C24" s="160" t="s">
        <v>170</v>
      </c>
      <c r="D24" s="161" t="s">
        <v>158</v>
      </c>
      <c r="E24" s="161">
        <v>130</v>
      </c>
      <c r="F24" s="160"/>
      <c r="G24" s="162"/>
      <c r="H24" s="149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spans="1:80" ht="31.5">
      <c r="A25" s="146"/>
      <c r="B25" s="159">
        <v>13</v>
      </c>
      <c r="C25" s="160" t="s">
        <v>171</v>
      </c>
      <c r="D25" s="161" t="s">
        <v>158</v>
      </c>
      <c r="E25" s="161">
        <v>220</v>
      </c>
      <c r="F25" s="160"/>
      <c r="G25" s="162"/>
      <c r="H25" s="166"/>
      <c r="I25" s="167"/>
      <c r="J25" s="167"/>
      <c r="K25" s="167"/>
      <c r="L25" s="167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</row>
    <row r="26" spans="1:80" ht="31.5">
      <c r="A26" s="146"/>
      <c r="B26" s="159">
        <v>14</v>
      </c>
      <c r="C26" s="160" t="s">
        <v>172</v>
      </c>
      <c r="D26" s="161" t="s">
        <v>158</v>
      </c>
      <c r="E26" s="161">
        <v>90</v>
      </c>
      <c r="F26" s="160"/>
      <c r="G26" s="162"/>
      <c r="H26" s="166"/>
      <c r="I26" s="167"/>
      <c r="J26" s="167"/>
      <c r="K26" s="167"/>
      <c r="L26" s="167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</row>
    <row r="27" spans="1:80" ht="31.5">
      <c r="A27" s="146"/>
      <c r="B27" s="159">
        <v>15</v>
      </c>
      <c r="C27" s="160" t="s">
        <v>173</v>
      </c>
      <c r="D27" s="161" t="s">
        <v>158</v>
      </c>
      <c r="E27" s="161">
        <v>100</v>
      </c>
      <c r="F27" s="160"/>
      <c r="G27" s="162"/>
      <c r="H27" s="166"/>
      <c r="I27" s="167"/>
      <c r="J27" s="167"/>
      <c r="K27" s="167"/>
      <c r="L27" s="167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</row>
    <row r="28" spans="1:80" ht="31.5">
      <c r="A28" s="146"/>
      <c r="B28" s="159">
        <v>16</v>
      </c>
      <c r="C28" s="160" t="s">
        <v>174</v>
      </c>
      <c r="D28" s="161" t="s">
        <v>158</v>
      </c>
      <c r="E28" s="161">
        <v>30</v>
      </c>
      <c r="F28" s="160"/>
      <c r="G28" s="162"/>
      <c r="H28" s="166"/>
      <c r="I28" s="167"/>
      <c r="J28" s="167"/>
      <c r="K28" s="167"/>
      <c r="L28" s="167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</row>
    <row r="29" spans="1:80" ht="31.5">
      <c r="A29" s="146"/>
      <c r="B29" s="159">
        <v>17</v>
      </c>
      <c r="C29" s="160" t="s">
        <v>175</v>
      </c>
      <c r="D29" s="161" t="s">
        <v>97</v>
      </c>
      <c r="E29" s="161">
        <v>6</v>
      </c>
      <c r="F29" s="160"/>
      <c r="G29" s="162"/>
      <c r="H29" s="166"/>
      <c r="I29" s="167"/>
      <c r="J29" s="167"/>
      <c r="K29" s="167"/>
      <c r="L29" s="167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</row>
    <row r="30" spans="1:80" ht="31.5">
      <c r="A30" s="146"/>
      <c r="B30" s="159">
        <v>18</v>
      </c>
      <c r="C30" s="160" t="s">
        <v>176</v>
      </c>
      <c r="D30" s="161" t="s">
        <v>97</v>
      </c>
      <c r="E30" s="161">
        <v>3</v>
      </c>
      <c r="F30" s="160"/>
      <c r="G30" s="162"/>
      <c r="H30" s="166"/>
      <c r="I30" s="167"/>
      <c r="J30" s="167"/>
      <c r="K30" s="167"/>
      <c r="L30" s="167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pans="1:80" ht="31.5">
      <c r="A31" s="146"/>
      <c r="B31" s="159">
        <v>19</v>
      </c>
      <c r="C31" s="160" t="s">
        <v>177</v>
      </c>
      <c r="D31" s="161" t="s">
        <v>97</v>
      </c>
      <c r="E31" s="161">
        <v>4</v>
      </c>
      <c r="F31" s="160"/>
      <c r="G31" s="162"/>
      <c r="H31" s="149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spans="1:80" ht="31.5">
      <c r="A32" s="146"/>
      <c r="B32" s="159">
        <v>20</v>
      </c>
      <c r="C32" s="160" t="s">
        <v>178</v>
      </c>
      <c r="D32" s="161" t="s">
        <v>97</v>
      </c>
      <c r="E32" s="161">
        <v>4</v>
      </c>
      <c r="F32" s="160"/>
      <c r="G32" s="162"/>
      <c r="H32" s="149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</row>
    <row r="33" spans="1:80" ht="31.5">
      <c r="A33" s="146"/>
      <c r="B33" s="159">
        <v>21</v>
      </c>
      <c r="C33" s="160" t="s">
        <v>179</v>
      </c>
      <c r="D33" s="161" t="s">
        <v>97</v>
      </c>
      <c r="E33" s="161">
        <v>10</v>
      </c>
      <c r="F33" s="160"/>
      <c r="G33" s="162"/>
      <c r="H33" s="149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</row>
    <row r="34" spans="1:80" ht="15.75">
      <c r="A34" s="146"/>
      <c r="B34" s="159">
        <v>22</v>
      </c>
      <c r="C34" s="160" t="s">
        <v>180</v>
      </c>
      <c r="D34" s="161" t="s">
        <v>97</v>
      </c>
      <c r="E34" s="161">
        <v>7</v>
      </c>
      <c r="F34" s="160"/>
      <c r="G34" s="162"/>
      <c r="H34" s="149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</row>
    <row r="35" spans="1:80" ht="31.5">
      <c r="A35" s="146"/>
      <c r="B35" s="159">
        <v>23</v>
      </c>
      <c r="C35" s="160" t="s">
        <v>181</v>
      </c>
      <c r="D35" s="161" t="s">
        <v>97</v>
      </c>
      <c r="E35" s="161">
        <v>44</v>
      </c>
      <c r="F35" s="160"/>
      <c r="G35" s="162"/>
      <c r="H35" s="149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</row>
    <row r="36" spans="1:80" ht="47.25">
      <c r="A36" s="146"/>
      <c r="B36" s="159">
        <v>24</v>
      </c>
      <c r="C36" s="160" t="s">
        <v>182</v>
      </c>
      <c r="D36" s="161" t="s">
        <v>97</v>
      </c>
      <c r="E36" s="161">
        <v>1</v>
      </c>
      <c r="F36" s="160"/>
      <c r="G36" s="162"/>
      <c r="H36" s="149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</row>
    <row r="37" spans="1:80" ht="31.5">
      <c r="A37" s="146"/>
      <c r="B37" s="159">
        <v>25</v>
      </c>
      <c r="C37" s="160" t="s">
        <v>183</v>
      </c>
      <c r="D37" s="161" t="s">
        <v>97</v>
      </c>
      <c r="E37" s="161">
        <v>1</v>
      </c>
      <c r="F37" s="160"/>
      <c r="G37" s="162"/>
      <c r="H37" s="149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</row>
    <row r="38" spans="1:80" ht="47.25">
      <c r="A38" s="146"/>
      <c r="B38" s="159">
        <v>26</v>
      </c>
      <c r="C38" s="160" t="s">
        <v>184</v>
      </c>
      <c r="D38" s="161" t="s">
        <v>97</v>
      </c>
      <c r="E38" s="161">
        <v>3</v>
      </c>
      <c r="F38" s="160"/>
      <c r="G38" s="162"/>
      <c r="H38" s="149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</row>
    <row r="39" spans="1:80" ht="31.5">
      <c r="A39" s="146"/>
      <c r="B39" s="159">
        <v>27</v>
      </c>
      <c r="C39" s="160" t="s">
        <v>185</v>
      </c>
      <c r="D39" s="161" t="s">
        <v>97</v>
      </c>
      <c r="E39" s="161">
        <v>8</v>
      </c>
      <c r="F39" s="160"/>
      <c r="G39" s="162"/>
      <c r="H39" s="149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</row>
    <row r="40" spans="1:80" ht="31.5">
      <c r="A40" s="146"/>
      <c r="B40" s="159">
        <v>28</v>
      </c>
      <c r="C40" s="160" t="s">
        <v>186</v>
      </c>
      <c r="D40" s="161" t="s">
        <v>97</v>
      </c>
      <c r="E40" s="161">
        <v>16</v>
      </c>
      <c r="F40" s="160"/>
      <c r="G40" s="162"/>
      <c r="H40" s="149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</row>
    <row r="41" spans="1:80" ht="15.75">
      <c r="A41" s="146"/>
      <c r="B41" s="159">
        <v>29</v>
      </c>
      <c r="C41" s="160" t="s">
        <v>187</v>
      </c>
      <c r="D41" s="161" t="s">
        <v>97</v>
      </c>
      <c r="E41" s="161">
        <v>8</v>
      </c>
      <c r="F41" s="160"/>
      <c r="G41" s="162"/>
      <c r="H41" s="149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</row>
    <row r="42" spans="1:80" ht="63">
      <c r="A42" s="146"/>
      <c r="B42" s="159">
        <v>30</v>
      </c>
      <c r="C42" s="160" t="s">
        <v>188</v>
      </c>
      <c r="D42" s="161" t="s">
        <v>97</v>
      </c>
      <c r="E42" s="161">
        <v>2</v>
      </c>
      <c r="F42" s="160"/>
      <c r="G42" s="162"/>
      <c r="H42" s="149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</row>
    <row r="43" spans="1:81" ht="63">
      <c r="A43" s="146"/>
      <c r="B43" s="159">
        <v>31</v>
      </c>
      <c r="C43" s="160" t="s">
        <v>189</v>
      </c>
      <c r="D43" s="161" t="s">
        <v>97</v>
      </c>
      <c r="E43" s="161">
        <v>1</v>
      </c>
      <c r="F43" s="160"/>
      <c r="G43" s="162"/>
      <c r="H43" s="149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</row>
    <row r="44" spans="1:81" ht="15.75">
      <c r="A44" s="146"/>
      <c r="B44" s="159">
        <v>32</v>
      </c>
      <c r="C44" s="160" t="s">
        <v>190</v>
      </c>
      <c r="D44" s="161" t="s">
        <v>97</v>
      </c>
      <c r="E44" s="161">
        <v>588</v>
      </c>
      <c r="F44" s="160"/>
      <c r="G44" s="162"/>
      <c r="H44" s="149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</row>
    <row r="45" spans="1:81" ht="15.75">
      <c r="A45" s="163"/>
      <c r="B45" s="164"/>
      <c r="C45" s="155" t="s">
        <v>191</v>
      </c>
      <c r="D45" s="155"/>
      <c r="E45" s="165"/>
      <c r="F45" s="155"/>
      <c r="G45" s="162"/>
      <c r="H45" s="149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</row>
    <row r="46" spans="1:81" ht="15.75">
      <c r="A46" s="146"/>
      <c r="B46" s="159">
        <v>33</v>
      </c>
      <c r="C46" s="160" t="s">
        <v>192</v>
      </c>
      <c r="D46" s="161" t="s">
        <v>97</v>
      </c>
      <c r="E46" s="161">
        <v>1</v>
      </c>
      <c r="F46" s="160"/>
      <c r="G46" s="162"/>
      <c r="H46" s="149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</row>
    <row r="47" spans="1:81" ht="15.75">
      <c r="A47" s="146"/>
      <c r="B47" s="159">
        <v>34</v>
      </c>
      <c r="C47" s="160" t="s">
        <v>193</v>
      </c>
      <c r="D47" s="161" t="s">
        <v>97</v>
      </c>
      <c r="E47" s="161">
        <v>56</v>
      </c>
      <c r="F47" s="160"/>
      <c r="G47" s="162"/>
      <c r="H47" s="149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</row>
    <row r="48" spans="1:81" ht="15.75">
      <c r="A48" s="146"/>
      <c r="B48" s="159">
        <v>35</v>
      </c>
      <c r="C48" s="160" t="s">
        <v>194</v>
      </c>
      <c r="D48" s="161" t="s">
        <v>97</v>
      </c>
      <c r="E48" s="161">
        <v>16</v>
      </c>
      <c r="F48" s="160"/>
      <c r="G48" s="162"/>
      <c r="H48" s="149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</row>
    <row r="49" spans="1:81" ht="31.5">
      <c r="A49" s="146"/>
      <c r="B49" s="159">
        <v>36</v>
      </c>
      <c r="C49" s="160" t="s">
        <v>195</v>
      </c>
      <c r="D49" s="161" t="s">
        <v>97</v>
      </c>
      <c r="E49" s="161">
        <v>1</v>
      </c>
      <c r="F49" s="160"/>
      <c r="G49" s="162"/>
      <c r="H49" s="149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</row>
    <row r="50" spans="1:81" ht="31.5">
      <c r="A50" s="146"/>
      <c r="B50" s="159">
        <v>37</v>
      </c>
      <c r="C50" s="160" t="s">
        <v>196</v>
      </c>
      <c r="D50" s="161" t="s">
        <v>97</v>
      </c>
      <c r="E50" s="161">
        <v>1</v>
      </c>
      <c r="F50" s="160"/>
      <c r="G50" s="162"/>
      <c r="H50" s="149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</row>
    <row r="51" spans="1:81" ht="31.5">
      <c r="A51" s="146"/>
      <c r="B51" s="159">
        <v>38</v>
      </c>
      <c r="C51" s="160" t="s">
        <v>197</v>
      </c>
      <c r="D51" s="161" t="s">
        <v>97</v>
      </c>
      <c r="E51" s="161">
        <v>1</v>
      </c>
      <c r="F51" s="160"/>
      <c r="G51" s="162"/>
      <c r="H51" s="149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</row>
    <row r="52" spans="1:81" ht="15.75">
      <c r="A52" s="146"/>
      <c r="B52" s="159">
        <v>39</v>
      </c>
      <c r="C52" s="160" t="s">
        <v>198</v>
      </c>
      <c r="D52" s="161" t="s">
        <v>97</v>
      </c>
      <c r="E52" s="161">
        <v>7</v>
      </c>
      <c r="F52" s="160"/>
      <c r="G52" s="162"/>
      <c r="H52" s="149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</row>
    <row r="53" spans="1:81" ht="15.75">
      <c r="A53" s="146"/>
      <c r="B53" s="159">
        <v>40</v>
      </c>
      <c r="C53" s="160" t="s">
        <v>167</v>
      </c>
      <c r="D53" s="161" t="s">
        <v>97</v>
      </c>
      <c r="E53" s="161">
        <v>18</v>
      </c>
      <c r="F53" s="160"/>
      <c r="G53" s="162"/>
      <c r="H53" s="149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</row>
    <row r="54" spans="1:81" ht="31.5">
      <c r="A54" s="146"/>
      <c r="B54" s="159">
        <v>41</v>
      </c>
      <c r="C54" s="160" t="s">
        <v>168</v>
      </c>
      <c r="D54" s="161" t="s">
        <v>97</v>
      </c>
      <c r="E54" s="161">
        <v>45</v>
      </c>
      <c r="F54" s="160"/>
      <c r="G54" s="162"/>
      <c r="H54" s="149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</row>
    <row r="55" spans="1:81" ht="15.75">
      <c r="A55" s="146"/>
      <c r="B55" s="159">
        <v>42</v>
      </c>
      <c r="C55" s="160" t="s">
        <v>199</v>
      </c>
      <c r="D55" s="161" t="s">
        <v>97</v>
      </c>
      <c r="E55" s="161">
        <v>52</v>
      </c>
      <c r="F55" s="160"/>
      <c r="G55" s="162"/>
      <c r="H55" s="149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</row>
    <row r="56" spans="1:81" ht="15.75">
      <c r="A56" s="146"/>
      <c r="B56" s="159">
        <v>43</v>
      </c>
      <c r="C56" s="160" t="s">
        <v>169</v>
      </c>
      <c r="D56" s="161" t="s">
        <v>97</v>
      </c>
      <c r="E56" s="161">
        <v>18</v>
      </c>
      <c r="F56" s="160"/>
      <c r="G56" s="162"/>
      <c r="H56" s="149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</row>
    <row r="57" spans="1:81" ht="31.5">
      <c r="A57" s="146"/>
      <c r="B57" s="159">
        <v>44</v>
      </c>
      <c r="C57" s="160" t="s">
        <v>200</v>
      </c>
      <c r="D57" s="161" t="s">
        <v>97</v>
      </c>
      <c r="E57" s="161">
        <v>2</v>
      </c>
      <c r="F57" s="160"/>
      <c r="G57" s="162"/>
      <c r="H57" s="14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</row>
    <row r="58" spans="1:81" ht="31.5">
      <c r="A58" s="146"/>
      <c r="B58" s="159">
        <v>45</v>
      </c>
      <c r="C58" s="160" t="s">
        <v>170</v>
      </c>
      <c r="D58" s="161" t="s">
        <v>158</v>
      </c>
      <c r="E58" s="161">
        <v>515</v>
      </c>
      <c r="F58" s="160"/>
      <c r="G58" s="162"/>
      <c r="H58" s="14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</row>
    <row r="59" spans="1:81" ht="31.5">
      <c r="A59" s="146"/>
      <c r="B59" s="159">
        <v>46</v>
      </c>
      <c r="C59" s="160" t="s">
        <v>201</v>
      </c>
      <c r="D59" s="161" t="s">
        <v>158</v>
      </c>
      <c r="E59" s="161">
        <v>170</v>
      </c>
      <c r="F59" s="160"/>
      <c r="G59" s="162"/>
      <c r="H59" s="14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</row>
    <row r="60" spans="1:81" ht="31.5">
      <c r="A60" s="146"/>
      <c r="B60" s="159">
        <v>47</v>
      </c>
      <c r="C60" s="160" t="s">
        <v>202</v>
      </c>
      <c r="D60" s="161" t="s">
        <v>158</v>
      </c>
      <c r="E60" s="161">
        <v>10</v>
      </c>
      <c r="F60" s="160"/>
      <c r="G60" s="162"/>
      <c r="H60" s="14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</row>
    <row r="61" spans="1:81" ht="31.5">
      <c r="A61" s="146"/>
      <c r="B61" s="159">
        <v>48</v>
      </c>
      <c r="C61" s="160" t="s">
        <v>203</v>
      </c>
      <c r="D61" s="161" t="s">
        <v>158</v>
      </c>
      <c r="E61" s="161">
        <v>130</v>
      </c>
      <c r="F61" s="160"/>
      <c r="G61" s="162"/>
      <c r="H61" s="14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</row>
    <row r="62" spans="1:81" ht="15.75">
      <c r="A62" s="146"/>
      <c r="B62" s="159">
        <v>49</v>
      </c>
      <c r="C62" s="160" t="s">
        <v>204</v>
      </c>
      <c r="D62" s="161" t="s">
        <v>158</v>
      </c>
      <c r="E62" s="161">
        <v>55</v>
      </c>
      <c r="F62" s="160"/>
      <c r="G62" s="162"/>
      <c r="H62" s="14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</row>
    <row r="63" spans="1:81" ht="15.75">
      <c r="A63" s="146"/>
      <c r="B63" s="159">
        <v>50</v>
      </c>
      <c r="C63" s="168" t="s">
        <v>205</v>
      </c>
      <c r="D63" s="161" t="s">
        <v>158</v>
      </c>
      <c r="E63" s="161">
        <v>140</v>
      </c>
      <c r="F63" s="160"/>
      <c r="G63" s="162"/>
      <c r="H63" s="14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</row>
    <row r="64" spans="1:81" ht="15.75">
      <c r="A64" s="146"/>
      <c r="B64" s="159">
        <v>51</v>
      </c>
      <c r="C64" s="168" t="s">
        <v>206</v>
      </c>
      <c r="D64" s="161" t="s">
        <v>158</v>
      </c>
      <c r="E64" s="161">
        <v>35</v>
      </c>
      <c r="F64" s="160"/>
      <c r="G64" s="162"/>
      <c r="H64" s="14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</row>
    <row r="65" spans="1:81" ht="15.75">
      <c r="A65" s="146"/>
      <c r="B65" s="159">
        <v>52</v>
      </c>
      <c r="C65" s="168" t="s">
        <v>207</v>
      </c>
      <c r="D65" s="161" t="s">
        <v>158</v>
      </c>
      <c r="E65" s="161">
        <v>170</v>
      </c>
      <c r="F65" s="160"/>
      <c r="G65" s="162"/>
      <c r="H65" s="14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</row>
    <row r="66" spans="1:81" ht="15.75">
      <c r="A66" s="146"/>
      <c r="B66" s="159">
        <v>53</v>
      </c>
      <c r="C66" s="168" t="s">
        <v>208</v>
      </c>
      <c r="D66" s="161" t="s">
        <v>158</v>
      </c>
      <c r="E66" s="161">
        <v>470</v>
      </c>
      <c r="F66" s="160"/>
      <c r="G66" s="162"/>
      <c r="H66" s="14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</row>
    <row r="67" spans="1:81" ht="15.75">
      <c r="A67" s="146"/>
      <c r="B67" s="159">
        <v>54</v>
      </c>
      <c r="C67" s="168" t="s">
        <v>209</v>
      </c>
      <c r="D67" s="161" t="s">
        <v>158</v>
      </c>
      <c r="E67" s="161">
        <v>350</v>
      </c>
      <c r="F67" s="160"/>
      <c r="G67" s="162"/>
      <c r="H67" s="14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</row>
    <row r="68" spans="1:81" ht="15.75">
      <c r="A68" s="146"/>
      <c r="B68" s="159">
        <v>55</v>
      </c>
      <c r="C68" s="168" t="s">
        <v>210</v>
      </c>
      <c r="D68" s="161" t="s">
        <v>158</v>
      </c>
      <c r="E68" s="161">
        <v>150</v>
      </c>
      <c r="F68" s="160"/>
      <c r="G68" s="162"/>
      <c r="H68" s="14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</row>
    <row r="69" spans="1:81" ht="15.75">
      <c r="A69" s="146"/>
      <c r="B69" s="159">
        <v>56</v>
      </c>
      <c r="C69" s="168" t="s">
        <v>211</v>
      </c>
      <c r="D69" s="161" t="s">
        <v>158</v>
      </c>
      <c r="E69" s="161">
        <v>65</v>
      </c>
      <c r="F69" s="160"/>
      <c r="G69" s="162"/>
      <c r="H69" s="149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</row>
    <row r="70" spans="1:81" ht="15.75">
      <c r="A70" s="146"/>
      <c r="B70" s="159">
        <v>57</v>
      </c>
      <c r="C70" s="168" t="s">
        <v>212</v>
      </c>
      <c r="D70" s="161" t="s">
        <v>158</v>
      </c>
      <c r="E70" s="161">
        <v>65</v>
      </c>
      <c r="F70" s="160"/>
      <c r="G70" s="162"/>
      <c r="H70" s="149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</row>
    <row r="71" spans="1:81" ht="15.75">
      <c r="A71" s="146"/>
      <c r="B71" s="159">
        <v>58</v>
      </c>
      <c r="C71" s="168" t="s">
        <v>213</v>
      </c>
      <c r="D71" s="161" t="s">
        <v>158</v>
      </c>
      <c r="E71" s="161">
        <v>10</v>
      </c>
      <c r="F71" s="160"/>
      <c r="G71" s="162"/>
      <c r="H71" s="149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</row>
    <row r="72" spans="1:81" ht="15.75">
      <c r="A72" s="146"/>
      <c r="B72" s="159">
        <v>59</v>
      </c>
      <c r="C72" s="168" t="s">
        <v>214</v>
      </c>
      <c r="D72" s="161" t="s">
        <v>158</v>
      </c>
      <c r="E72" s="161">
        <v>40</v>
      </c>
      <c r="F72" s="160"/>
      <c r="G72" s="162"/>
      <c r="H72" s="149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</row>
    <row r="73" spans="1:81" ht="15.75">
      <c r="A73" s="146"/>
      <c r="B73" s="159">
        <v>60</v>
      </c>
      <c r="C73" s="168" t="s">
        <v>215</v>
      </c>
      <c r="D73" s="161" t="s">
        <v>158</v>
      </c>
      <c r="E73" s="161">
        <v>20</v>
      </c>
      <c r="F73" s="160"/>
      <c r="G73" s="162"/>
      <c r="H73" s="149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</row>
    <row r="74" spans="1:81" ht="15.75">
      <c r="A74" s="146"/>
      <c r="B74" s="159">
        <v>61</v>
      </c>
      <c r="C74" s="168" t="s">
        <v>216</v>
      </c>
      <c r="D74" s="161" t="s">
        <v>158</v>
      </c>
      <c r="E74" s="161">
        <v>60</v>
      </c>
      <c r="F74" s="160"/>
      <c r="G74" s="162"/>
      <c r="H74" s="149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</row>
    <row r="75" spans="1:81" ht="15.75">
      <c r="A75" s="146"/>
      <c r="B75" s="159">
        <v>62</v>
      </c>
      <c r="C75" s="168" t="s">
        <v>217</v>
      </c>
      <c r="D75" s="161" t="s">
        <v>158</v>
      </c>
      <c r="E75" s="161">
        <v>30</v>
      </c>
      <c r="F75" s="160"/>
      <c r="G75" s="162"/>
      <c r="H75" s="149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</row>
    <row r="76" spans="1:81" ht="15.75">
      <c r="A76" s="146"/>
      <c r="B76" s="159">
        <v>63</v>
      </c>
      <c r="C76" s="168" t="s">
        <v>218</v>
      </c>
      <c r="D76" s="161" t="s">
        <v>158</v>
      </c>
      <c r="E76" s="161">
        <v>40</v>
      </c>
      <c r="F76" s="160"/>
      <c r="G76" s="162"/>
      <c r="H76" s="166"/>
      <c r="I76" s="167"/>
      <c r="J76" s="167"/>
      <c r="K76" s="167"/>
      <c r="L76" s="167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</row>
    <row r="77" spans="1:81" ht="15.75">
      <c r="A77" s="146"/>
      <c r="B77" s="159">
        <v>64</v>
      </c>
      <c r="C77" s="168" t="s">
        <v>219</v>
      </c>
      <c r="D77" s="161" t="s">
        <v>158</v>
      </c>
      <c r="E77" s="161">
        <v>60</v>
      </c>
      <c r="F77" s="160"/>
      <c r="G77" s="162"/>
      <c r="H77" s="166"/>
      <c r="I77" s="167"/>
      <c r="J77" s="167"/>
      <c r="K77" s="167"/>
      <c r="L77" s="167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</row>
    <row r="78" spans="1:81" ht="31.5">
      <c r="A78" s="146"/>
      <c r="B78" s="159">
        <v>65</v>
      </c>
      <c r="C78" s="160" t="s">
        <v>220</v>
      </c>
      <c r="D78" s="161" t="s">
        <v>97</v>
      </c>
      <c r="E78" s="161">
        <v>16</v>
      </c>
      <c r="F78" s="160"/>
      <c r="G78" s="162"/>
      <c r="H78" s="166"/>
      <c r="I78" s="167"/>
      <c r="J78" s="167"/>
      <c r="K78" s="167"/>
      <c r="L78" s="167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</row>
    <row r="79" spans="1:81" ht="31.5">
      <c r="A79" s="146"/>
      <c r="B79" s="159">
        <v>66</v>
      </c>
      <c r="C79" s="160" t="s">
        <v>221</v>
      </c>
      <c r="D79" s="161" t="s">
        <v>97</v>
      </c>
      <c r="E79" s="161">
        <v>126</v>
      </c>
      <c r="F79" s="160"/>
      <c r="G79" s="162"/>
      <c r="H79" s="166"/>
      <c r="I79" s="167"/>
      <c r="J79" s="167"/>
      <c r="K79" s="167"/>
      <c r="L79" s="167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</row>
    <row r="80" spans="1:81" ht="31.5">
      <c r="A80" s="146"/>
      <c r="B80" s="159">
        <v>67</v>
      </c>
      <c r="C80" s="160" t="s">
        <v>222</v>
      </c>
      <c r="D80" s="161" t="s">
        <v>97</v>
      </c>
      <c r="E80" s="161">
        <v>5</v>
      </c>
      <c r="F80" s="160"/>
      <c r="G80" s="162"/>
      <c r="H80" s="166"/>
      <c r="I80" s="167"/>
      <c r="J80" s="167"/>
      <c r="K80" s="167"/>
      <c r="L80" s="167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</row>
    <row r="81" spans="1:81" ht="15.75">
      <c r="A81" s="146"/>
      <c r="B81" s="159">
        <v>68</v>
      </c>
      <c r="C81" s="160" t="s">
        <v>223</v>
      </c>
      <c r="D81" s="161" t="s">
        <v>97</v>
      </c>
      <c r="E81" s="161">
        <v>16</v>
      </c>
      <c r="F81" s="160"/>
      <c r="G81" s="162"/>
      <c r="H81" s="149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</row>
    <row r="82" spans="1:81" ht="15.75">
      <c r="A82" s="146"/>
      <c r="B82" s="159">
        <v>69</v>
      </c>
      <c r="C82" s="160" t="s">
        <v>224</v>
      </c>
      <c r="D82" s="161" t="s">
        <v>97</v>
      </c>
      <c r="E82" s="161">
        <v>12</v>
      </c>
      <c r="F82" s="160"/>
      <c r="G82" s="162"/>
      <c r="H82" s="149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</row>
    <row r="83" spans="1:81" ht="15.75">
      <c r="A83" s="146"/>
      <c r="B83" s="159">
        <v>70</v>
      </c>
      <c r="C83" s="160" t="s">
        <v>225</v>
      </c>
      <c r="D83" s="161" t="s">
        <v>97</v>
      </c>
      <c r="E83" s="161">
        <v>30</v>
      </c>
      <c r="F83" s="160"/>
      <c r="G83" s="162"/>
      <c r="H83" s="149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</row>
    <row r="84" spans="1:81" ht="15.75">
      <c r="A84" s="146"/>
      <c r="B84" s="159">
        <v>71</v>
      </c>
      <c r="C84" s="160" t="s">
        <v>226</v>
      </c>
      <c r="D84" s="161" t="s">
        <v>97</v>
      </c>
      <c r="E84" s="161">
        <v>2</v>
      </c>
      <c r="F84" s="160"/>
      <c r="G84" s="162"/>
      <c r="H84" s="149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</row>
    <row r="85" spans="1:81" ht="15.75">
      <c r="A85" s="146"/>
      <c r="B85" s="159">
        <v>72</v>
      </c>
      <c r="C85" s="160" t="s">
        <v>190</v>
      </c>
      <c r="D85" s="161" t="s">
        <v>97</v>
      </c>
      <c r="E85" s="161">
        <v>876</v>
      </c>
      <c r="F85" s="160"/>
      <c r="G85" s="162"/>
      <c r="H85" s="149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</row>
    <row r="86" spans="1:81" ht="31.5">
      <c r="A86" s="146"/>
      <c r="B86" s="159">
        <v>73</v>
      </c>
      <c r="C86" s="160" t="s">
        <v>227</v>
      </c>
      <c r="D86" s="161" t="s">
        <v>97</v>
      </c>
      <c r="E86" s="161">
        <v>16</v>
      </c>
      <c r="F86" s="160"/>
      <c r="G86" s="162"/>
      <c r="H86" s="149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</row>
    <row r="87" spans="1:81" ht="15.75">
      <c r="A87" s="163"/>
      <c r="B87" s="164"/>
      <c r="C87" s="155" t="s">
        <v>228</v>
      </c>
      <c r="D87" s="155"/>
      <c r="E87" s="165"/>
      <c r="F87" s="155"/>
      <c r="G87" s="162"/>
      <c r="H87" s="149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</row>
    <row r="88" spans="1:81" ht="15.75">
      <c r="A88" s="146"/>
      <c r="B88" s="159">
        <v>74</v>
      </c>
      <c r="C88" s="160" t="s">
        <v>229</v>
      </c>
      <c r="D88" s="161" t="s">
        <v>158</v>
      </c>
      <c r="E88" s="161">
        <v>150</v>
      </c>
      <c r="F88" s="160"/>
      <c r="G88" s="162"/>
      <c r="H88" s="149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</row>
    <row r="89" spans="1:81" ht="15.75">
      <c r="A89" s="146"/>
      <c r="B89" s="159">
        <v>75</v>
      </c>
      <c r="C89" s="160" t="s">
        <v>230</v>
      </c>
      <c r="D89" s="161" t="s">
        <v>158</v>
      </c>
      <c r="E89" s="161">
        <v>320</v>
      </c>
      <c r="F89" s="160"/>
      <c r="G89" s="162"/>
      <c r="H89" s="149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</row>
    <row r="90" spans="1:81" ht="31.5">
      <c r="A90" s="146"/>
      <c r="B90" s="159">
        <v>76</v>
      </c>
      <c r="C90" s="160" t="s">
        <v>231</v>
      </c>
      <c r="D90" s="161" t="s">
        <v>158</v>
      </c>
      <c r="E90" s="161">
        <v>1530</v>
      </c>
      <c r="F90" s="160"/>
      <c r="G90" s="162"/>
      <c r="H90" s="149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</row>
    <row r="91" spans="1:81" ht="15.75">
      <c r="A91" s="146"/>
      <c r="B91" s="159">
        <v>77</v>
      </c>
      <c r="C91" s="160" t="s">
        <v>232</v>
      </c>
      <c r="D91" s="161" t="s">
        <v>158</v>
      </c>
      <c r="E91" s="161">
        <v>470</v>
      </c>
      <c r="F91" s="160"/>
      <c r="G91" s="162"/>
      <c r="H91" s="149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</row>
    <row r="92" spans="1:81" ht="31.5">
      <c r="A92" s="146"/>
      <c r="B92" s="159">
        <v>78</v>
      </c>
      <c r="C92" s="160" t="s">
        <v>233</v>
      </c>
      <c r="D92" s="161" t="s">
        <v>97</v>
      </c>
      <c r="E92" s="161">
        <v>34</v>
      </c>
      <c r="F92" s="160"/>
      <c r="G92" s="162"/>
      <c r="H92" s="149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</row>
    <row r="93" spans="1:81" ht="31.5">
      <c r="A93" s="146"/>
      <c r="B93" s="159">
        <v>79</v>
      </c>
      <c r="C93" s="160" t="s">
        <v>234</v>
      </c>
      <c r="D93" s="161" t="s">
        <v>97</v>
      </c>
      <c r="E93" s="161">
        <v>12</v>
      </c>
      <c r="F93" s="160"/>
      <c r="G93" s="162"/>
      <c r="H93" s="149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</row>
    <row r="94" spans="1:81" ht="15.75">
      <c r="A94" s="163"/>
      <c r="B94" s="164"/>
      <c r="C94" s="155" t="s">
        <v>235</v>
      </c>
      <c r="D94" s="155"/>
      <c r="E94" s="165"/>
      <c r="F94" s="155"/>
      <c r="G94" s="162"/>
      <c r="H94" s="149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</row>
    <row r="95" spans="1:81" ht="31.5">
      <c r="A95" s="146"/>
      <c r="B95" s="169">
        <v>80</v>
      </c>
      <c r="C95" s="170" t="s">
        <v>236</v>
      </c>
      <c r="D95" s="161" t="s">
        <v>97</v>
      </c>
      <c r="E95" s="161">
        <v>1</v>
      </c>
      <c r="F95" s="160"/>
      <c r="G95" s="162"/>
      <c r="H95" s="149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</row>
    <row r="96" spans="1:81" ht="15.75">
      <c r="A96" s="146"/>
      <c r="B96" s="169">
        <v>81</v>
      </c>
      <c r="C96" s="171" t="s">
        <v>237</v>
      </c>
      <c r="D96" s="157" t="s">
        <v>97</v>
      </c>
      <c r="E96" s="157">
        <v>1</v>
      </c>
      <c r="F96" s="160"/>
      <c r="G96" s="162"/>
      <c r="H96" s="149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</row>
    <row r="97" spans="1:81" ht="15.75">
      <c r="A97" s="146"/>
      <c r="B97" s="169">
        <v>82</v>
      </c>
      <c r="C97" s="170" t="s">
        <v>238</v>
      </c>
      <c r="D97" s="161" t="s">
        <v>97</v>
      </c>
      <c r="E97" s="161">
        <v>8</v>
      </c>
      <c r="F97" s="160"/>
      <c r="G97" s="162"/>
      <c r="H97" s="149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</row>
    <row r="98" spans="1:81" ht="63">
      <c r="A98" s="146"/>
      <c r="B98" s="169">
        <v>83</v>
      </c>
      <c r="C98" s="172" t="s">
        <v>239</v>
      </c>
      <c r="D98" s="161" t="s">
        <v>97</v>
      </c>
      <c r="E98" s="161">
        <v>8</v>
      </c>
      <c r="F98" s="160"/>
      <c r="G98" s="162"/>
      <c r="H98" s="149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</row>
    <row r="99" spans="1:81" ht="78.75">
      <c r="A99" s="146"/>
      <c r="B99" s="169">
        <v>84</v>
      </c>
      <c r="C99" s="172" t="s">
        <v>240</v>
      </c>
      <c r="D99" s="161" t="s">
        <v>97</v>
      </c>
      <c r="E99" s="161">
        <v>3</v>
      </c>
      <c r="F99" s="160"/>
      <c r="G99" s="162"/>
      <c r="H99" s="149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</row>
    <row r="100" spans="1:81" ht="63">
      <c r="A100" s="146"/>
      <c r="B100" s="169">
        <v>85</v>
      </c>
      <c r="C100" s="172" t="s">
        <v>241</v>
      </c>
      <c r="D100" s="161" t="s">
        <v>97</v>
      </c>
      <c r="E100" s="161">
        <v>2</v>
      </c>
      <c r="F100" s="160"/>
      <c r="G100" s="162"/>
      <c r="H100" s="149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</row>
    <row r="101" spans="1:81" ht="63">
      <c r="A101" s="146"/>
      <c r="B101" s="169">
        <v>86</v>
      </c>
      <c r="C101" s="172" t="s">
        <v>242</v>
      </c>
      <c r="D101" s="161" t="s">
        <v>97</v>
      </c>
      <c r="E101" s="161">
        <v>1</v>
      </c>
      <c r="F101" s="160"/>
      <c r="G101" s="162"/>
      <c r="H101" s="149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</row>
    <row r="102" spans="1:81" ht="15.75">
      <c r="A102" s="146"/>
      <c r="B102" s="169">
        <v>87</v>
      </c>
      <c r="C102" s="172" t="s">
        <v>243</v>
      </c>
      <c r="D102" s="161" t="s">
        <v>97</v>
      </c>
      <c r="E102" s="161">
        <v>4</v>
      </c>
      <c r="F102" s="160"/>
      <c r="G102" s="162"/>
      <c r="H102" s="149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</row>
    <row r="103" spans="1:81" ht="47.25">
      <c r="A103" s="146"/>
      <c r="B103" s="169">
        <v>88</v>
      </c>
      <c r="C103" s="172" t="s">
        <v>244</v>
      </c>
      <c r="D103" s="161" t="s">
        <v>97</v>
      </c>
      <c r="E103" s="161">
        <v>1</v>
      </c>
      <c r="F103" s="160"/>
      <c r="G103" s="162"/>
      <c r="H103" s="149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</row>
    <row r="104" spans="1:81" ht="31.5">
      <c r="A104" s="146"/>
      <c r="B104" s="169">
        <v>89</v>
      </c>
      <c r="C104" s="160" t="s">
        <v>245</v>
      </c>
      <c r="D104" s="161" t="s">
        <v>158</v>
      </c>
      <c r="E104" s="161">
        <v>40</v>
      </c>
      <c r="F104" s="160"/>
      <c r="G104" s="162"/>
      <c r="H104" s="149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</row>
    <row r="105" spans="1:81" ht="15.75">
      <c r="A105" s="146"/>
      <c r="B105" s="169">
        <v>90</v>
      </c>
      <c r="C105" s="160" t="s">
        <v>229</v>
      </c>
      <c r="D105" s="161" t="s">
        <v>158</v>
      </c>
      <c r="E105" s="161">
        <v>80</v>
      </c>
      <c r="F105" s="160"/>
      <c r="G105" s="162"/>
      <c r="H105" s="149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</row>
    <row r="106" spans="1:81" ht="31.5">
      <c r="A106" s="146"/>
      <c r="B106" s="169">
        <v>91</v>
      </c>
      <c r="C106" s="160" t="s">
        <v>246</v>
      </c>
      <c r="D106" s="161" t="s">
        <v>158</v>
      </c>
      <c r="E106" s="173">
        <v>120</v>
      </c>
      <c r="F106" s="160"/>
      <c r="G106" s="162"/>
      <c r="H106" s="149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</row>
    <row r="107" spans="1:81" ht="31.5">
      <c r="A107" s="146"/>
      <c r="B107" s="169">
        <v>92</v>
      </c>
      <c r="C107" s="160" t="s">
        <v>247</v>
      </c>
      <c r="D107" s="161" t="s">
        <v>158</v>
      </c>
      <c r="E107" s="173">
        <v>100</v>
      </c>
      <c r="F107" s="160"/>
      <c r="G107" s="162"/>
      <c r="H107" s="149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</row>
    <row r="108" spans="1:81" ht="15.75">
      <c r="A108" s="146"/>
      <c r="B108" s="169">
        <v>93</v>
      </c>
      <c r="C108" s="171" t="s">
        <v>248</v>
      </c>
      <c r="D108" s="157" t="s">
        <v>97</v>
      </c>
      <c r="E108" s="157">
        <v>1</v>
      </c>
      <c r="F108" s="160"/>
      <c r="G108" s="162"/>
      <c r="H108" s="149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</row>
    <row r="109" spans="1:81" ht="15.75">
      <c r="A109" s="163"/>
      <c r="B109" s="164"/>
      <c r="C109" s="155" t="s">
        <v>249</v>
      </c>
      <c r="D109" s="155"/>
      <c r="E109" s="165"/>
      <c r="F109" s="155"/>
      <c r="G109" s="162"/>
      <c r="H109" s="149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</row>
    <row r="110" spans="1:81" ht="31.5">
      <c r="A110" s="146"/>
      <c r="B110" s="159">
        <v>94</v>
      </c>
      <c r="C110" s="160" t="s">
        <v>250</v>
      </c>
      <c r="D110" s="161" t="s">
        <v>158</v>
      </c>
      <c r="E110" s="161">
        <v>20</v>
      </c>
      <c r="F110" s="160"/>
      <c r="G110" s="162"/>
      <c r="H110" s="149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</row>
    <row r="111" spans="1:81" ht="15.75">
      <c r="A111" s="146"/>
      <c r="B111" s="159">
        <v>95</v>
      </c>
      <c r="C111" s="160" t="s">
        <v>251</v>
      </c>
      <c r="D111" s="161" t="s">
        <v>158</v>
      </c>
      <c r="E111" s="161">
        <v>20</v>
      </c>
      <c r="F111" s="160"/>
      <c r="G111" s="162"/>
      <c r="H111" s="149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</row>
    <row r="112" spans="1:81" ht="15.75">
      <c r="A112" s="146"/>
      <c r="B112" s="159">
        <v>96</v>
      </c>
      <c r="C112" s="160" t="s">
        <v>252</v>
      </c>
      <c r="D112" s="161" t="s">
        <v>158</v>
      </c>
      <c r="E112" s="161">
        <v>10</v>
      </c>
      <c r="F112" s="160"/>
      <c r="G112" s="162"/>
      <c r="H112" s="149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</row>
    <row r="113" spans="1:81" ht="15.75">
      <c r="A113" s="146"/>
      <c r="B113" s="159">
        <v>97</v>
      </c>
      <c r="C113" s="160" t="s">
        <v>253</v>
      </c>
      <c r="D113" s="161" t="s">
        <v>158</v>
      </c>
      <c r="E113" s="161">
        <v>4</v>
      </c>
      <c r="F113" s="160"/>
      <c r="G113" s="162"/>
      <c r="H113" s="149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</row>
    <row r="114" spans="1:81" ht="15.75">
      <c r="A114" s="146"/>
      <c r="B114" s="159">
        <v>98</v>
      </c>
      <c r="C114" s="160" t="s">
        <v>254</v>
      </c>
      <c r="D114" s="161" t="s">
        <v>97</v>
      </c>
      <c r="E114" s="161">
        <v>4</v>
      </c>
      <c r="F114" s="160"/>
      <c r="G114" s="162"/>
      <c r="H114" s="149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</row>
    <row r="115" spans="1:81" ht="31.5">
      <c r="A115" s="146"/>
      <c r="B115" s="159">
        <v>99</v>
      </c>
      <c r="C115" s="160" t="s">
        <v>255</v>
      </c>
      <c r="D115" s="161" t="s">
        <v>158</v>
      </c>
      <c r="E115" s="161">
        <v>10</v>
      </c>
      <c r="F115" s="160"/>
      <c r="G115" s="162"/>
      <c r="H115" s="149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</row>
    <row r="116" spans="1:81" ht="15.75">
      <c r="A116" s="146"/>
      <c r="B116" s="159">
        <v>100</v>
      </c>
      <c r="C116" s="160" t="s">
        <v>256</v>
      </c>
      <c r="D116" s="161" t="s">
        <v>97</v>
      </c>
      <c r="E116" s="161">
        <v>4</v>
      </c>
      <c r="F116" s="160"/>
      <c r="G116" s="162"/>
      <c r="H116" s="149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</row>
    <row r="117" spans="1:81" ht="31.5">
      <c r="A117" s="146"/>
      <c r="B117" s="159">
        <v>101</v>
      </c>
      <c r="C117" s="160" t="s">
        <v>257</v>
      </c>
      <c r="D117" s="161" t="s">
        <v>97</v>
      </c>
      <c r="E117" s="161">
        <v>2</v>
      </c>
      <c r="F117" s="160"/>
      <c r="G117" s="162"/>
      <c r="H117" s="149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</row>
    <row r="118" spans="1:81" ht="31.5">
      <c r="A118" s="146"/>
      <c r="B118" s="159">
        <v>102</v>
      </c>
      <c r="C118" s="160" t="s">
        <v>258</v>
      </c>
      <c r="D118" s="161" t="s">
        <v>97</v>
      </c>
      <c r="E118" s="161">
        <v>2</v>
      </c>
      <c r="F118" s="160"/>
      <c r="G118" s="162"/>
      <c r="H118" s="149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</row>
    <row r="119" spans="1:81" ht="15.75">
      <c r="A119" s="163"/>
      <c r="B119" s="164"/>
      <c r="C119" s="155" t="s">
        <v>259</v>
      </c>
      <c r="D119" s="155"/>
      <c r="E119" s="165"/>
      <c r="F119" s="155"/>
      <c r="G119" s="162"/>
      <c r="H119" s="149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</row>
    <row r="120" spans="1:81" ht="31.5">
      <c r="A120" s="146"/>
      <c r="B120" s="169">
        <v>103</v>
      </c>
      <c r="C120" s="160" t="s">
        <v>260</v>
      </c>
      <c r="D120" s="157" t="s">
        <v>97</v>
      </c>
      <c r="E120" s="157">
        <v>1</v>
      </c>
      <c r="F120" s="160"/>
      <c r="G120" s="162"/>
      <c r="H120" s="149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</row>
    <row r="121" spans="1:81" ht="31.5">
      <c r="A121" s="146"/>
      <c r="B121" s="169">
        <v>104</v>
      </c>
      <c r="C121" s="160" t="s">
        <v>261</v>
      </c>
      <c r="D121" s="157" t="s">
        <v>97</v>
      </c>
      <c r="E121" s="157">
        <v>1</v>
      </c>
      <c r="F121" s="160"/>
      <c r="G121" s="162"/>
      <c r="H121" s="149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</row>
    <row r="122" spans="1:81" ht="31.5">
      <c r="A122" s="146"/>
      <c r="B122" s="169">
        <v>105</v>
      </c>
      <c r="C122" s="160" t="s">
        <v>262</v>
      </c>
      <c r="D122" s="157" t="s">
        <v>97</v>
      </c>
      <c r="E122" s="157">
        <v>1</v>
      </c>
      <c r="F122" s="160"/>
      <c r="G122" s="162"/>
      <c r="H122" s="149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</row>
    <row r="123" spans="1:81" ht="31.5">
      <c r="A123" s="146"/>
      <c r="B123" s="169">
        <v>106</v>
      </c>
      <c r="C123" s="160" t="s">
        <v>263</v>
      </c>
      <c r="D123" s="161" t="s">
        <v>158</v>
      </c>
      <c r="E123" s="161">
        <v>54</v>
      </c>
      <c r="F123" s="160"/>
      <c r="G123" s="162"/>
      <c r="H123" s="149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</row>
    <row r="124" spans="1:81" ht="31.5">
      <c r="A124" s="146"/>
      <c r="B124" s="169">
        <v>107</v>
      </c>
      <c r="C124" s="160" t="s">
        <v>264</v>
      </c>
      <c r="D124" s="157" t="s">
        <v>97</v>
      </c>
      <c r="E124" s="157">
        <v>50</v>
      </c>
      <c r="F124" s="160"/>
      <c r="G124" s="162"/>
      <c r="H124" s="149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</row>
    <row r="125" spans="1:81" ht="31.5">
      <c r="A125" s="146"/>
      <c r="B125" s="169">
        <v>108</v>
      </c>
      <c r="C125" s="160" t="s">
        <v>265</v>
      </c>
      <c r="D125" s="157" t="s">
        <v>97</v>
      </c>
      <c r="E125" s="157">
        <v>20</v>
      </c>
      <c r="F125" s="160"/>
      <c r="G125" s="162"/>
      <c r="H125" s="149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</row>
    <row r="126" spans="1:81" ht="31.5">
      <c r="A126" s="146"/>
      <c r="B126" s="169">
        <v>109</v>
      </c>
      <c r="C126" s="160" t="s">
        <v>266</v>
      </c>
      <c r="D126" s="161" t="s">
        <v>158</v>
      </c>
      <c r="E126" s="161">
        <v>4</v>
      </c>
      <c r="F126" s="160"/>
      <c r="G126" s="162"/>
      <c r="H126" s="149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</row>
    <row r="127" spans="1:81" ht="31.5">
      <c r="A127" s="146"/>
      <c r="B127" s="169">
        <v>110</v>
      </c>
      <c r="C127" s="170" t="s">
        <v>267</v>
      </c>
      <c r="D127" s="161" t="s">
        <v>158</v>
      </c>
      <c r="E127" s="161">
        <v>3</v>
      </c>
      <c r="F127" s="160"/>
      <c r="G127" s="162"/>
      <c r="H127" s="149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</row>
    <row r="128" spans="1:8" ht="31.5">
      <c r="A128" s="146"/>
      <c r="B128" s="169">
        <v>111</v>
      </c>
      <c r="C128" s="170" t="s">
        <v>268</v>
      </c>
      <c r="D128" s="161" t="s">
        <v>97</v>
      </c>
      <c r="E128" s="161">
        <v>2</v>
      </c>
      <c r="F128" s="160"/>
      <c r="G128" s="162"/>
      <c r="H128" s="149"/>
    </row>
    <row r="129" spans="1:8" ht="31.5">
      <c r="A129" s="146"/>
      <c r="B129" s="169">
        <v>112</v>
      </c>
      <c r="C129" s="160" t="s">
        <v>269</v>
      </c>
      <c r="D129" s="161" t="s">
        <v>97</v>
      </c>
      <c r="E129" s="161">
        <v>4</v>
      </c>
      <c r="F129" s="160"/>
      <c r="G129" s="162"/>
      <c r="H129" s="149"/>
    </row>
    <row r="130" spans="1:8" ht="31.5">
      <c r="A130" s="146"/>
      <c r="B130" s="169">
        <v>113</v>
      </c>
      <c r="C130" s="160" t="s">
        <v>257</v>
      </c>
      <c r="D130" s="161" t="s">
        <v>97</v>
      </c>
      <c r="E130" s="161">
        <v>2</v>
      </c>
      <c r="F130" s="160"/>
      <c r="G130" s="162"/>
      <c r="H130" s="149"/>
    </row>
    <row r="131" spans="1:8" ht="32.25" thickBot="1">
      <c r="A131" s="146"/>
      <c r="B131" s="174">
        <v>114</v>
      </c>
      <c r="C131" s="175" t="s">
        <v>258</v>
      </c>
      <c r="D131" s="176" t="s">
        <v>97</v>
      </c>
      <c r="E131" s="176">
        <v>2</v>
      </c>
      <c r="F131" s="177"/>
      <c r="G131" s="162"/>
      <c r="H131" s="149"/>
    </row>
    <row r="132" spans="2:8" ht="16.5" thickBot="1">
      <c r="B132" s="149"/>
      <c r="C132" s="149"/>
      <c r="D132" s="149"/>
      <c r="E132" s="178" t="s">
        <v>332</v>
      </c>
      <c r="F132" s="179"/>
      <c r="G132" s="180"/>
      <c r="H132" s="149"/>
    </row>
    <row r="133" spans="2:8" ht="16.5" thickBot="1">
      <c r="B133" s="149"/>
      <c r="C133" s="181"/>
      <c r="D133" s="149"/>
      <c r="E133" s="178" t="s">
        <v>345</v>
      </c>
      <c r="F133" s="179"/>
      <c r="G133" s="180"/>
      <c r="H133" s="149"/>
    </row>
    <row r="134" spans="2:8" ht="16.5" customHeight="1" thickBot="1">
      <c r="B134" s="149"/>
      <c r="C134" s="149"/>
      <c r="D134" s="149"/>
      <c r="E134" s="182" t="s">
        <v>333</v>
      </c>
      <c r="F134" s="183"/>
      <c r="G134" s="180"/>
      <c r="H134" s="149"/>
    </row>
    <row r="135" spans="2:8" ht="15.75">
      <c r="B135" s="149"/>
      <c r="C135" s="149"/>
      <c r="D135" s="149"/>
      <c r="E135" s="149"/>
      <c r="F135" s="149"/>
      <c r="G135" s="149"/>
      <c r="H135" s="149"/>
    </row>
    <row r="137" ht="15.75">
      <c r="C137" s="138" t="s">
        <v>351</v>
      </c>
    </row>
    <row r="138" ht="15.75">
      <c r="C138" s="138" t="s">
        <v>353</v>
      </c>
    </row>
  </sheetData>
  <sheetProtection/>
  <mergeCells count="7">
    <mergeCell ref="E133:F133"/>
    <mergeCell ref="E134:F134"/>
    <mergeCell ref="E132:F132"/>
    <mergeCell ref="C1:G1"/>
    <mergeCell ref="C6:G6"/>
    <mergeCell ref="A2:G2"/>
    <mergeCell ref="A5:G5"/>
  </mergeCells>
  <printOptions/>
  <pageMargins left="0.7" right="0.7" top="0.75" bottom="0.75" header="0.3" footer="0.3"/>
  <pageSetup fitToHeight="0" fitToWidth="1" horizontalDpi="180" verticalDpi="18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5.421875" style="8" customWidth="1"/>
    <col min="2" max="2" width="46.140625" style="8" customWidth="1"/>
    <col min="3" max="3" width="8.7109375" style="8" customWidth="1"/>
    <col min="4" max="4" width="7.7109375" style="8" customWidth="1"/>
    <col min="5" max="5" width="9.140625" style="8" customWidth="1"/>
    <col min="6" max="6" width="14.28125" style="8" bestFit="1" customWidth="1"/>
    <col min="7" max="16384" width="9.140625" style="8" customWidth="1"/>
  </cols>
  <sheetData>
    <row r="1" spans="1:7" s="10" customFormat="1" ht="30" customHeight="1">
      <c r="A1" s="26" t="s">
        <v>314</v>
      </c>
      <c r="B1" s="26"/>
      <c r="C1" s="26"/>
      <c r="D1" s="26"/>
      <c r="E1" s="26"/>
      <c r="F1" s="26"/>
      <c r="G1"/>
    </row>
    <row r="2" spans="1:7" s="10" customFormat="1" ht="20.25">
      <c r="A2" s="6"/>
      <c r="B2" s="20"/>
      <c r="C2" s="7"/>
      <c r="D2" s="17"/>
      <c r="E2" s="20"/>
      <c r="F2" s="19"/>
      <c r="G2" s="19"/>
    </row>
    <row r="3" spans="1:7" ht="138" customHeight="1">
      <c r="A3" s="27" t="s">
        <v>36</v>
      </c>
      <c r="B3" s="27"/>
      <c r="C3" s="27"/>
      <c r="D3" s="27"/>
      <c r="E3" s="27"/>
      <c r="F3" s="27"/>
      <c r="G3" s="25"/>
    </row>
    <row r="4" spans="1:7" ht="16.5">
      <c r="A4" s="16"/>
      <c r="B4" s="13"/>
      <c r="C4" s="28"/>
      <c r="D4" s="28"/>
      <c r="E4" s="28"/>
      <c r="F4" s="28"/>
      <c r="G4" s="28"/>
    </row>
    <row r="5" spans="1:7" ht="16.5">
      <c r="A5" s="16"/>
      <c r="B5" s="22" t="s">
        <v>318</v>
      </c>
      <c r="D5" s="12"/>
      <c r="E5" s="12"/>
      <c r="F5" s="16"/>
      <c r="G5" s="16"/>
    </row>
    <row r="6" spans="1:7" ht="18.75">
      <c r="A6" s="16"/>
      <c r="B6" s="23" t="s">
        <v>152</v>
      </c>
      <c r="D6" s="14"/>
      <c r="E6" s="14"/>
      <c r="F6" s="16"/>
      <c r="G6" s="16"/>
    </row>
    <row r="7" spans="1:7" ht="20.25">
      <c r="A7" s="16"/>
      <c r="B7" s="13"/>
      <c r="C7" s="14"/>
      <c r="D7" s="15"/>
      <c r="E7" s="15"/>
      <c r="F7" s="16"/>
      <c r="G7" s="16"/>
    </row>
    <row r="8" spans="1:6" ht="12.75">
      <c r="A8" s="24"/>
      <c r="B8" s="24"/>
      <c r="C8" s="24"/>
      <c r="D8" s="24"/>
      <c r="E8" s="24"/>
      <c r="F8" s="24"/>
    </row>
    <row r="9" spans="1:7" ht="12.75">
      <c r="A9" s="9"/>
      <c r="B9" s="9"/>
      <c r="C9" s="9"/>
      <c r="D9" s="9"/>
      <c r="G9" s="10"/>
    </row>
    <row r="10" spans="1:7" ht="15.75">
      <c r="A10" s="192" t="s">
        <v>100</v>
      </c>
      <c r="B10" s="192" t="s">
        <v>101</v>
      </c>
      <c r="C10" s="192" t="s">
        <v>102</v>
      </c>
      <c r="D10" s="192" t="s">
        <v>103</v>
      </c>
      <c r="E10" s="192" t="s">
        <v>270</v>
      </c>
      <c r="F10" s="192" t="s">
        <v>271</v>
      </c>
      <c r="G10" s="10"/>
    </row>
    <row r="11" spans="1:6" ht="15.75">
      <c r="A11" s="192" t="s">
        <v>104</v>
      </c>
      <c r="B11" s="192"/>
      <c r="C11" s="192"/>
      <c r="D11" s="192"/>
      <c r="E11" s="192"/>
      <c r="F11" s="192"/>
    </row>
    <row r="12" spans="1:6" ht="15.75">
      <c r="A12" s="192">
        <v>1</v>
      </c>
      <c r="B12" s="192">
        <v>2</v>
      </c>
      <c r="C12" s="192">
        <v>3</v>
      </c>
      <c r="D12" s="192">
        <v>4</v>
      </c>
      <c r="E12" s="192">
        <v>5</v>
      </c>
      <c r="F12" s="192">
        <v>6</v>
      </c>
    </row>
    <row r="13" spans="1:6" ht="15.75">
      <c r="A13" s="193"/>
      <c r="B13" s="194" t="s">
        <v>105</v>
      </c>
      <c r="C13" s="195"/>
      <c r="D13" s="195"/>
      <c r="E13" s="195"/>
      <c r="F13" s="196"/>
    </row>
    <row r="14" spans="1:6" ht="31.5">
      <c r="A14" s="193" t="s">
        <v>106</v>
      </c>
      <c r="B14" s="197" t="s">
        <v>107</v>
      </c>
      <c r="C14" s="192"/>
      <c r="D14" s="198"/>
      <c r="E14" s="199"/>
      <c r="F14" s="199"/>
    </row>
    <row r="15" spans="1:6" ht="15.75">
      <c r="A15" s="200">
        <v>1</v>
      </c>
      <c r="B15" s="199" t="s">
        <v>108</v>
      </c>
      <c r="C15" s="201" t="s">
        <v>109</v>
      </c>
      <c r="D15" s="202">
        <v>4.4</v>
      </c>
      <c r="E15" s="199"/>
      <c r="F15" s="199"/>
    </row>
    <row r="16" spans="1:6" ht="15.75">
      <c r="A16" s="200">
        <v>2</v>
      </c>
      <c r="B16" s="199" t="s">
        <v>110</v>
      </c>
      <c r="C16" s="201" t="s">
        <v>109</v>
      </c>
      <c r="D16" s="202">
        <v>23.2</v>
      </c>
      <c r="E16" s="199"/>
      <c r="F16" s="199"/>
    </row>
    <row r="17" spans="1:6" ht="15.75">
      <c r="A17" s="203" t="s">
        <v>111</v>
      </c>
      <c r="B17" s="204" t="s">
        <v>112</v>
      </c>
      <c r="C17" s="59"/>
      <c r="D17" s="205"/>
      <c r="E17" s="206"/>
      <c r="F17" s="199"/>
    </row>
    <row r="18" spans="1:6" ht="15.75">
      <c r="A18" s="200">
        <v>1</v>
      </c>
      <c r="B18" s="199" t="s">
        <v>113</v>
      </c>
      <c r="C18" s="201" t="s">
        <v>109</v>
      </c>
      <c r="D18" s="202">
        <v>27.6</v>
      </c>
      <c r="E18" s="199"/>
      <c r="F18" s="199"/>
    </row>
    <row r="19" spans="1:6" ht="14.25" customHeight="1">
      <c r="A19" s="193" t="s">
        <v>114</v>
      </c>
      <c r="B19" s="207" t="s">
        <v>115</v>
      </c>
      <c r="C19" s="207"/>
      <c r="D19" s="207"/>
      <c r="E19" s="207"/>
      <c r="F19" s="199"/>
    </row>
    <row r="20" spans="1:6" ht="12" customHeight="1">
      <c r="A20" s="192">
        <v>1</v>
      </c>
      <c r="B20" s="208" t="s">
        <v>278</v>
      </c>
      <c r="C20" s="209" t="s">
        <v>97</v>
      </c>
      <c r="D20" s="210">
        <v>8</v>
      </c>
      <c r="E20" s="199"/>
      <c r="F20" s="199"/>
    </row>
    <row r="21" spans="1:6" ht="15.75">
      <c r="A21" s="192">
        <v>2</v>
      </c>
      <c r="B21" s="208" t="s">
        <v>116</v>
      </c>
      <c r="C21" s="209" t="s">
        <v>97</v>
      </c>
      <c r="D21" s="210">
        <v>8</v>
      </c>
      <c r="E21" s="199"/>
      <c r="F21" s="199"/>
    </row>
    <row r="22" spans="1:6" ht="15.75">
      <c r="A22" s="192">
        <v>3</v>
      </c>
      <c r="B22" s="208" t="s">
        <v>277</v>
      </c>
      <c r="C22" s="209" t="s">
        <v>97</v>
      </c>
      <c r="D22" s="210">
        <v>6</v>
      </c>
      <c r="E22" s="199"/>
      <c r="F22" s="199"/>
    </row>
    <row r="23" spans="1:6" ht="15.75">
      <c r="A23" s="192">
        <v>4</v>
      </c>
      <c r="B23" s="208" t="s">
        <v>117</v>
      </c>
      <c r="C23" s="209" t="s">
        <v>97</v>
      </c>
      <c r="D23" s="210">
        <v>4</v>
      </c>
      <c r="E23" s="199"/>
      <c r="F23" s="199"/>
    </row>
    <row r="24" spans="1:6" ht="15.75">
      <c r="A24" s="192">
        <v>5</v>
      </c>
      <c r="B24" s="208" t="s">
        <v>118</v>
      </c>
      <c r="C24" s="209" t="s">
        <v>97</v>
      </c>
      <c r="D24" s="210">
        <v>2</v>
      </c>
      <c r="E24" s="199"/>
      <c r="F24" s="199"/>
    </row>
    <row r="25" spans="1:6" ht="15.75">
      <c r="A25" s="192">
        <v>6</v>
      </c>
      <c r="B25" s="208" t="s">
        <v>119</v>
      </c>
      <c r="C25" s="209" t="s">
        <v>97</v>
      </c>
      <c r="D25" s="210">
        <v>6</v>
      </c>
      <c r="E25" s="199"/>
      <c r="F25" s="199"/>
    </row>
    <row r="26" spans="1:7" s="11" customFormat="1" ht="15.75">
      <c r="A26" s="192">
        <v>7</v>
      </c>
      <c r="B26" s="211" t="s">
        <v>274</v>
      </c>
      <c r="C26" s="57" t="s">
        <v>97</v>
      </c>
      <c r="D26" s="200">
        <v>2</v>
      </c>
      <c r="E26" s="199"/>
      <c r="F26" s="199"/>
      <c r="G26" s="8"/>
    </row>
    <row r="27" spans="1:6" ht="11.25" customHeight="1">
      <c r="A27" s="192">
        <v>8</v>
      </c>
      <c r="B27" s="211" t="s">
        <v>275</v>
      </c>
      <c r="C27" s="57" t="s">
        <v>97</v>
      </c>
      <c r="D27" s="200">
        <v>2</v>
      </c>
      <c r="E27" s="199"/>
      <c r="F27" s="199"/>
    </row>
    <row r="28" spans="1:6" ht="15.75">
      <c r="A28" s="193" t="s">
        <v>120</v>
      </c>
      <c r="B28" s="207" t="s">
        <v>121</v>
      </c>
      <c r="C28" s="207"/>
      <c r="D28" s="207"/>
      <c r="E28" s="207"/>
      <c r="F28" s="199"/>
    </row>
    <row r="29" spans="1:6" ht="15.75">
      <c r="A29" s="192">
        <v>1</v>
      </c>
      <c r="B29" s="199" t="s">
        <v>122</v>
      </c>
      <c r="C29" s="209" t="s">
        <v>109</v>
      </c>
      <c r="D29" s="212">
        <f>D15</f>
        <v>4.4</v>
      </c>
      <c r="E29" s="199"/>
      <c r="F29" s="199"/>
    </row>
    <row r="30" spans="1:6" ht="15.75">
      <c r="A30" s="192">
        <v>2</v>
      </c>
      <c r="B30" s="199" t="s">
        <v>123</v>
      </c>
      <c r="C30" s="209" t="s">
        <v>109</v>
      </c>
      <c r="D30" s="212">
        <f>D16+D18</f>
        <v>50.8</v>
      </c>
      <c r="E30" s="199"/>
      <c r="F30" s="199"/>
    </row>
    <row r="31" spans="1:6" ht="31.5">
      <c r="A31" s="193"/>
      <c r="B31" s="213" t="s">
        <v>124</v>
      </c>
      <c r="C31" s="214"/>
      <c r="D31" s="214"/>
      <c r="E31" s="214"/>
      <c r="F31" s="199"/>
    </row>
    <row r="32" spans="1:6" ht="15.75">
      <c r="A32" s="209">
        <v>1</v>
      </c>
      <c r="B32" s="211" t="s">
        <v>272</v>
      </c>
      <c r="C32" s="209" t="s">
        <v>109</v>
      </c>
      <c r="D32" s="202">
        <f>2.3*2</f>
        <v>4.6</v>
      </c>
      <c r="E32" s="199"/>
      <c r="F32" s="199"/>
    </row>
    <row r="33" spans="1:6" ht="15.75">
      <c r="A33" s="209">
        <v>2</v>
      </c>
      <c r="B33" s="211" t="s">
        <v>273</v>
      </c>
      <c r="C33" s="209" t="s">
        <v>109</v>
      </c>
      <c r="D33" s="202">
        <f>13.5*2</f>
        <v>27</v>
      </c>
      <c r="E33" s="199"/>
      <c r="F33" s="199"/>
    </row>
    <row r="34" spans="1:6" ht="15.75">
      <c r="A34" s="209">
        <v>3</v>
      </c>
      <c r="B34" s="208" t="s">
        <v>125</v>
      </c>
      <c r="C34" s="209" t="s">
        <v>97</v>
      </c>
      <c r="D34" s="210">
        <v>14</v>
      </c>
      <c r="E34" s="199"/>
      <c r="F34" s="199"/>
    </row>
    <row r="35" spans="1:7" ht="15.75">
      <c r="A35" s="209">
        <v>4</v>
      </c>
      <c r="B35" s="208" t="s">
        <v>276</v>
      </c>
      <c r="C35" s="209" t="s">
        <v>97</v>
      </c>
      <c r="D35" s="210">
        <v>8</v>
      </c>
      <c r="E35" s="199"/>
      <c r="F35" s="199"/>
      <c r="G35" s="11"/>
    </row>
    <row r="36" spans="1:6" ht="15.75">
      <c r="A36" s="215"/>
      <c r="B36" s="215"/>
      <c r="C36" s="215"/>
      <c r="D36" s="184" t="s">
        <v>331</v>
      </c>
      <c r="E36" s="185"/>
      <c r="F36" s="186">
        <f>SUM(F15:F35)</f>
        <v>0</v>
      </c>
    </row>
    <row r="37" spans="1:6" ht="15.75">
      <c r="A37" s="138"/>
      <c r="B37" s="138"/>
      <c r="C37" s="138"/>
      <c r="D37" s="187" t="s">
        <v>345</v>
      </c>
      <c r="E37" s="188"/>
      <c r="F37" s="189">
        <f>F36*0.2</f>
        <v>0</v>
      </c>
    </row>
    <row r="38" spans="1:6" ht="21" customHeight="1">
      <c r="A38" s="138"/>
      <c r="B38" s="138"/>
      <c r="C38" s="138"/>
      <c r="D38" s="190" t="s">
        <v>334</v>
      </c>
      <c r="E38" s="191"/>
      <c r="F38" s="189">
        <f>SUM(F36:F37)</f>
        <v>0</v>
      </c>
    </row>
    <row r="39" ht="15.75">
      <c r="B39" s="216" t="s">
        <v>351</v>
      </c>
    </row>
    <row r="40" ht="15.75">
      <c r="B40" s="138" t="s">
        <v>353</v>
      </c>
    </row>
  </sheetData>
  <sheetProtection/>
  <mergeCells count="7">
    <mergeCell ref="A1:F1"/>
    <mergeCell ref="A3:F3"/>
    <mergeCell ref="D38:E38"/>
    <mergeCell ref="C4:G4"/>
    <mergeCell ref="D36:E36"/>
    <mergeCell ref="D37:E37"/>
    <mergeCell ref="B13:F1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Zeros="0" zoomScalePageLayoutView="0" workbookViewId="0" topLeftCell="A52">
      <selection activeCell="E65" sqref="E65"/>
    </sheetView>
  </sheetViews>
  <sheetFormatPr defaultColWidth="9.140625" defaultRowHeight="12.75"/>
  <cols>
    <col min="1" max="1" width="5.421875" style="67" customWidth="1"/>
    <col min="2" max="2" width="55.421875" style="67" customWidth="1"/>
    <col min="3" max="3" width="6.421875" style="67" customWidth="1"/>
    <col min="4" max="4" width="6.140625" style="67" customWidth="1"/>
    <col min="5" max="5" width="11.8515625" style="67" customWidth="1"/>
    <col min="6" max="6" width="12.00390625" style="67" customWidth="1"/>
    <col min="7" max="16384" width="9.140625" style="67" customWidth="1"/>
  </cols>
  <sheetData>
    <row r="1" spans="1:7" ht="15.75">
      <c r="A1" s="134"/>
      <c r="B1" s="135"/>
      <c r="C1" s="136"/>
      <c r="D1" s="136"/>
      <c r="E1" s="136"/>
      <c r="F1" s="136"/>
      <c r="G1" s="136"/>
    </row>
    <row r="2" spans="1:7" ht="33" customHeight="1">
      <c r="A2" s="69" t="s">
        <v>314</v>
      </c>
      <c r="B2" s="69"/>
      <c r="C2" s="69"/>
      <c r="D2" s="69"/>
      <c r="E2" s="69"/>
      <c r="F2" s="69"/>
      <c r="G2" s="138"/>
    </row>
    <row r="3" spans="1:4" ht="14.25" customHeight="1">
      <c r="A3" s="70"/>
      <c r="C3" s="66"/>
      <c r="D3" s="68"/>
    </row>
    <row r="4" spans="1:4" ht="12.75" customHeight="1">
      <c r="A4" s="70"/>
      <c r="C4" s="66"/>
      <c r="D4" s="68"/>
    </row>
    <row r="5" spans="1:7" ht="135" customHeight="1">
      <c r="A5" s="33" t="s">
        <v>36</v>
      </c>
      <c r="B5" s="33"/>
      <c r="C5" s="33"/>
      <c r="D5" s="33"/>
      <c r="E5" s="33"/>
      <c r="F5" s="33"/>
      <c r="G5" s="217"/>
    </row>
    <row r="6" spans="1:7" ht="15.75">
      <c r="A6" s="134"/>
      <c r="B6" s="135"/>
      <c r="C6" s="145"/>
      <c r="D6" s="145"/>
      <c r="E6" s="145"/>
      <c r="F6" s="145"/>
      <c r="G6" s="145"/>
    </row>
    <row r="7" spans="1:7" ht="15.75">
      <c r="A7" s="134"/>
      <c r="B7" s="29" t="s">
        <v>319</v>
      </c>
      <c r="D7" s="147"/>
      <c r="E7" s="147"/>
      <c r="F7" s="134"/>
      <c r="G7" s="134"/>
    </row>
    <row r="8" spans="1:7" ht="15.75">
      <c r="A8" s="134"/>
      <c r="B8" s="29" t="s">
        <v>152</v>
      </c>
      <c r="D8" s="147"/>
      <c r="E8" s="147"/>
      <c r="F8" s="134"/>
      <c r="G8" s="134"/>
    </row>
    <row r="9" spans="1:2" ht="15.75">
      <c r="A9" s="218"/>
      <c r="B9" s="219"/>
    </row>
    <row r="10" spans="1:6" ht="31.5">
      <c r="A10" s="220" t="s">
        <v>126</v>
      </c>
      <c r="B10" s="220" t="s">
        <v>127</v>
      </c>
      <c r="C10" s="220" t="s">
        <v>128</v>
      </c>
      <c r="D10" s="220" t="s">
        <v>129</v>
      </c>
      <c r="E10" s="221" t="s">
        <v>346</v>
      </c>
      <c r="F10" s="221" t="s">
        <v>343</v>
      </c>
    </row>
    <row r="11" spans="1:6" ht="15.75">
      <c r="A11" s="204"/>
      <c r="B11" s="204" t="s">
        <v>294</v>
      </c>
      <c r="C11" s="206"/>
      <c r="D11" s="206"/>
      <c r="E11" s="222">
        <v>0</v>
      </c>
      <c r="F11" s="223"/>
    </row>
    <row r="12" spans="1:6" ht="63">
      <c r="A12" s="224" t="s">
        <v>279</v>
      </c>
      <c r="B12" s="58" t="s">
        <v>130</v>
      </c>
      <c r="C12" s="224" t="s">
        <v>97</v>
      </c>
      <c r="D12" s="224">
        <v>4</v>
      </c>
      <c r="E12" s="222"/>
      <c r="F12" s="225">
        <f>D12*E12</f>
        <v>0</v>
      </c>
    </row>
    <row r="13" spans="1:6" ht="47.25">
      <c r="A13" s="224" t="s">
        <v>280</v>
      </c>
      <c r="B13" s="58" t="s">
        <v>131</v>
      </c>
      <c r="C13" s="224" t="s">
        <v>97</v>
      </c>
      <c r="D13" s="224">
        <v>3</v>
      </c>
      <c r="E13" s="222"/>
      <c r="F13" s="225">
        <f aca="true" t="shared" si="0" ref="F13:F55">D13*E13</f>
        <v>0</v>
      </c>
    </row>
    <row r="14" spans="1:6" ht="47.25">
      <c r="A14" s="224" t="s">
        <v>281</v>
      </c>
      <c r="B14" s="58" t="s">
        <v>132</v>
      </c>
      <c r="C14" s="224" t="s">
        <v>97</v>
      </c>
      <c r="D14" s="224">
        <v>2</v>
      </c>
      <c r="E14" s="222"/>
      <c r="F14" s="225">
        <f t="shared" si="0"/>
        <v>0</v>
      </c>
    </row>
    <row r="15" spans="1:6" ht="31.5">
      <c r="A15" s="224" t="s">
        <v>282</v>
      </c>
      <c r="B15" s="58" t="s">
        <v>133</v>
      </c>
      <c r="C15" s="224" t="s">
        <v>97</v>
      </c>
      <c r="D15" s="224">
        <v>3</v>
      </c>
      <c r="E15" s="222"/>
      <c r="F15" s="225">
        <f t="shared" si="0"/>
        <v>0</v>
      </c>
    </row>
    <row r="16" spans="1:6" ht="31.5">
      <c r="A16" s="224" t="s">
        <v>283</v>
      </c>
      <c r="B16" s="58" t="s">
        <v>134</v>
      </c>
      <c r="C16" s="224" t="s">
        <v>97</v>
      </c>
      <c r="D16" s="224">
        <v>2</v>
      </c>
      <c r="E16" s="222"/>
      <c r="F16" s="225">
        <f t="shared" si="0"/>
        <v>0</v>
      </c>
    </row>
    <row r="17" spans="1:6" ht="31.5">
      <c r="A17" s="224" t="s">
        <v>284</v>
      </c>
      <c r="B17" s="58" t="s">
        <v>135</v>
      </c>
      <c r="C17" s="224" t="s">
        <v>136</v>
      </c>
      <c r="D17" s="224">
        <v>1</v>
      </c>
      <c r="E17" s="222"/>
      <c r="F17" s="225">
        <f t="shared" si="0"/>
        <v>0</v>
      </c>
    </row>
    <row r="18" spans="1:6" ht="15.75">
      <c r="A18" s="226"/>
      <c r="B18" s="206"/>
      <c r="C18" s="206"/>
      <c r="D18" s="206"/>
      <c r="E18" s="222"/>
      <c r="F18" s="225">
        <f t="shared" si="0"/>
        <v>0</v>
      </c>
    </row>
    <row r="19" spans="1:6" ht="15.75">
      <c r="A19" s="204"/>
      <c r="B19" s="204" t="s">
        <v>293</v>
      </c>
      <c r="C19" s="206"/>
      <c r="D19" s="206"/>
      <c r="E19" s="222"/>
      <c r="F19" s="225">
        <f t="shared" si="0"/>
        <v>0</v>
      </c>
    </row>
    <row r="20" spans="1:6" ht="63">
      <c r="A20" s="224" t="s">
        <v>279</v>
      </c>
      <c r="B20" s="58" t="s">
        <v>137</v>
      </c>
      <c r="C20" s="224" t="s">
        <v>97</v>
      </c>
      <c r="D20" s="224">
        <v>2</v>
      </c>
      <c r="E20" s="222"/>
      <c r="F20" s="225">
        <f t="shared" si="0"/>
        <v>0</v>
      </c>
    </row>
    <row r="21" spans="1:6" ht="31.5">
      <c r="A21" s="224" t="s">
        <v>280</v>
      </c>
      <c r="B21" s="58" t="s">
        <v>138</v>
      </c>
      <c r="C21" s="224" t="s">
        <v>355</v>
      </c>
      <c r="D21" s="224">
        <v>20</v>
      </c>
      <c r="E21" s="222"/>
      <c r="F21" s="225">
        <f t="shared" si="0"/>
        <v>0</v>
      </c>
    </row>
    <row r="22" spans="1:6" ht="31.5">
      <c r="A22" s="224" t="s">
        <v>281</v>
      </c>
      <c r="B22" s="58" t="s">
        <v>139</v>
      </c>
      <c r="C22" s="224" t="s">
        <v>355</v>
      </c>
      <c r="D22" s="224">
        <v>20</v>
      </c>
      <c r="E22" s="222"/>
      <c r="F22" s="225">
        <f t="shared" si="0"/>
        <v>0</v>
      </c>
    </row>
    <row r="23" spans="1:6" ht="31.5">
      <c r="A23" s="224" t="s">
        <v>282</v>
      </c>
      <c r="B23" s="58" t="s">
        <v>356</v>
      </c>
      <c r="C23" s="224" t="s">
        <v>97</v>
      </c>
      <c r="D23" s="224">
        <v>2</v>
      </c>
      <c r="E23" s="222"/>
      <c r="F23" s="225">
        <f t="shared" si="0"/>
        <v>0</v>
      </c>
    </row>
    <row r="24" spans="1:6" ht="31.5">
      <c r="A24" s="224" t="s">
        <v>283</v>
      </c>
      <c r="B24" s="58" t="s">
        <v>135</v>
      </c>
      <c r="C24" s="224" t="s">
        <v>136</v>
      </c>
      <c r="D24" s="224">
        <v>1</v>
      </c>
      <c r="E24" s="222"/>
      <c r="F24" s="225">
        <f t="shared" si="0"/>
        <v>0</v>
      </c>
    </row>
    <row r="25" spans="1:6" ht="15.75">
      <c r="A25" s="226"/>
      <c r="B25" s="206"/>
      <c r="C25" s="206"/>
      <c r="D25" s="206"/>
      <c r="E25" s="222"/>
      <c r="F25" s="225">
        <f t="shared" si="0"/>
        <v>0</v>
      </c>
    </row>
    <row r="26" spans="1:6" ht="15.75">
      <c r="A26" s="204"/>
      <c r="B26" s="204" t="s">
        <v>292</v>
      </c>
      <c r="C26" s="206"/>
      <c r="D26" s="206"/>
      <c r="E26" s="222"/>
      <c r="F26" s="225">
        <f t="shared" si="0"/>
        <v>0</v>
      </c>
    </row>
    <row r="27" spans="1:6" ht="31.5">
      <c r="A27" s="224" t="s">
        <v>279</v>
      </c>
      <c r="B27" s="227" t="s">
        <v>140</v>
      </c>
      <c r="C27" s="224" t="s">
        <v>97</v>
      </c>
      <c r="D27" s="224">
        <v>1</v>
      </c>
      <c r="E27" s="222"/>
      <c r="F27" s="225">
        <f t="shared" si="0"/>
        <v>0</v>
      </c>
    </row>
    <row r="28" spans="1:6" ht="31.5">
      <c r="A28" s="224" t="s">
        <v>280</v>
      </c>
      <c r="B28" s="227" t="s">
        <v>141</v>
      </c>
      <c r="C28" s="224" t="s">
        <v>97</v>
      </c>
      <c r="D28" s="224">
        <v>1</v>
      </c>
      <c r="E28" s="222"/>
      <c r="F28" s="225">
        <f t="shared" si="0"/>
        <v>0</v>
      </c>
    </row>
    <row r="29" spans="1:6" ht="31.5">
      <c r="A29" s="224" t="s">
        <v>281</v>
      </c>
      <c r="B29" s="58" t="s">
        <v>296</v>
      </c>
      <c r="C29" s="224" t="s">
        <v>142</v>
      </c>
      <c r="D29" s="224">
        <v>10</v>
      </c>
      <c r="E29" s="222"/>
      <c r="F29" s="225">
        <f t="shared" si="0"/>
        <v>0</v>
      </c>
    </row>
    <row r="30" spans="1:6" ht="31.5">
      <c r="A30" s="224" t="s">
        <v>282</v>
      </c>
      <c r="B30" s="58" t="s">
        <v>297</v>
      </c>
      <c r="C30" s="224" t="s">
        <v>97</v>
      </c>
      <c r="D30" s="224">
        <v>4</v>
      </c>
      <c r="E30" s="222"/>
      <c r="F30" s="225">
        <f t="shared" si="0"/>
        <v>0</v>
      </c>
    </row>
    <row r="31" spans="1:6" ht="31.5">
      <c r="A31" s="224" t="s">
        <v>283</v>
      </c>
      <c r="B31" s="58" t="s">
        <v>308</v>
      </c>
      <c r="C31" s="224" t="s">
        <v>97</v>
      </c>
      <c r="D31" s="224">
        <v>1</v>
      </c>
      <c r="E31" s="222"/>
      <c r="F31" s="225">
        <f t="shared" si="0"/>
        <v>0</v>
      </c>
    </row>
    <row r="32" spans="1:6" ht="31.5">
      <c r="A32" s="224" t="s">
        <v>284</v>
      </c>
      <c r="B32" s="227" t="s">
        <v>143</v>
      </c>
      <c r="C32" s="224" t="s">
        <v>136</v>
      </c>
      <c r="D32" s="224">
        <v>1</v>
      </c>
      <c r="E32" s="222"/>
      <c r="F32" s="225">
        <f t="shared" si="0"/>
        <v>0</v>
      </c>
    </row>
    <row r="33" spans="1:6" ht="31.5">
      <c r="A33" s="224" t="s">
        <v>285</v>
      </c>
      <c r="B33" s="227" t="s">
        <v>135</v>
      </c>
      <c r="C33" s="224" t="s">
        <v>136</v>
      </c>
      <c r="D33" s="224">
        <v>1</v>
      </c>
      <c r="E33" s="222"/>
      <c r="F33" s="225">
        <f t="shared" si="0"/>
        <v>0</v>
      </c>
    </row>
    <row r="34" spans="1:6" ht="15.75">
      <c r="A34" s="226"/>
      <c r="B34" s="206"/>
      <c r="C34" s="206"/>
      <c r="D34" s="206"/>
      <c r="E34" s="222"/>
      <c r="F34" s="225">
        <f t="shared" si="0"/>
        <v>0</v>
      </c>
    </row>
    <row r="35" spans="1:6" ht="15.75">
      <c r="A35" s="204"/>
      <c r="B35" s="204" t="s">
        <v>291</v>
      </c>
      <c r="C35" s="206"/>
      <c r="D35" s="206"/>
      <c r="E35" s="222"/>
      <c r="F35" s="225">
        <f t="shared" si="0"/>
        <v>0</v>
      </c>
    </row>
    <row r="36" spans="1:6" ht="63">
      <c r="A36" s="224" t="s">
        <v>279</v>
      </c>
      <c r="B36" s="227" t="s">
        <v>144</v>
      </c>
      <c r="C36" s="224" t="s">
        <v>97</v>
      </c>
      <c r="D36" s="224">
        <v>1</v>
      </c>
      <c r="E36" s="222"/>
      <c r="F36" s="225">
        <f t="shared" si="0"/>
        <v>0</v>
      </c>
    </row>
    <row r="37" spans="1:6" ht="31.5">
      <c r="A37" s="224" t="s">
        <v>280</v>
      </c>
      <c r="B37" s="227" t="s">
        <v>145</v>
      </c>
      <c r="C37" s="224" t="s">
        <v>97</v>
      </c>
      <c r="D37" s="224">
        <v>1</v>
      </c>
      <c r="E37" s="222"/>
      <c r="F37" s="225">
        <f t="shared" si="0"/>
        <v>0</v>
      </c>
    </row>
    <row r="38" spans="1:6" ht="31.5">
      <c r="A38" s="224" t="s">
        <v>281</v>
      </c>
      <c r="B38" s="58" t="s">
        <v>298</v>
      </c>
      <c r="C38" s="224" t="s">
        <v>142</v>
      </c>
      <c r="D38" s="224">
        <v>5</v>
      </c>
      <c r="E38" s="222"/>
      <c r="F38" s="225">
        <f t="shared" si="0"/>
        <v>0</v>
      </c>
    </row>
    <row r="39" spans="1:6" ht="31.5">
      <c r="A39" s="224" t="s">
        <v>282</v>
      </c>
      <c r="B39" s="58" t="s">
        <v>299</v>
      </c>
      <c r="C39" s="224" t="s">
        <v>142</v>
      </c>
      <c r="D39" s="224">
        <v>20</v>
      </c>
      <c r="E39" s="222"/>
      <c r="F39" s="225">
        <f t="shared" si="0"/>
        <v>0</v>
      </c>
    </row>
    <row r="40" spans="1:6" ht="31.5">
      <c r="A40" s="224" t="s">
        <v>283</v>
      </c>
      <c r="B40" s="58" t="s">
        <v>308</v>
      </c>
      <c r="C40" s="224" t="s">
        <v>97</v>
      </c>
      <c r="D40" s="224">
        <v>1</v>
      </c>
      <c r="E40" s="222"/>
      <c r="F40" s="225">
        <f t="shared" si="0"/>
        <v>0</v>
      </c>
    </row>
    <row r="41" spans="1:6" ht="31.5">
      <c r="A41" s="224" t="s">
        <v>284</v>
      </c>
      <c r="B41" s="227" t="s">
        <v>143</v>
      </c>
      <c r="C41" s="224" t="s">
        <v>136</v>
      </c>
      <c r="D41" s="224">
        <v>1</v>
      </c>
      <c r="E41" s="222"/>
      <c r="F41" s="225">
        <f t="shared" si="0"/>
        <v>0</v>
      </c>
    </row>
    <row r="42" spans="1:6" ht="31.5">
      <c r="A42" s="224" t="s">
        <v>285</v>
      </c>
      <c r="B42" s="227" t="s">
        <v>135</v>
      </c>
      <c r="C42" s="224" t="s">
        <v>136</v>
      </c>
      <c r="D42" s="224">
        <v>1</v>
      </c>
      <c r="E42" s="222"/>
      <c r="F42" s="225">
        <f t="shared" si="0"/>
        <v>0</v>
      </c>
    </row>
    <row r="43" spans="1:6" ht="15.75">
      <c r="A43" s="226"/>
      <c r="B43" s="206"/>
      <c r="C43" s="206"/>
      <c r="D43" s="206"/>
      <c r="E43" s="222"/>
      <c r="F43" s="225">
        <f t="shared" si="0"/>
        <v>0</v>
      </c>
    </row>
    <row r="44" spans="1:6" ht="31.5">
      <c r="A44" s="63"/>
      <c r="B44" s="63" t="s">
        <v>290</v>
      </c>
      <c r="C44" s="58"/>
      <c r="D44" s="58"/>
      <c r="E44" s="222"/>
      <c r="F44" s="225"/>
    </row>
    <row r="45" spans="1:6" ht="47.25">
      <c r="A45" s="224" t="s">
        <v>279</v>
      </c>
      <c r="B45" s="227" t="s">
        <v>146</v>
      </c>
      <c r="C45" s="224" t="s">
        <v>97</v>
      </c>
      <c r="D45" s="224">
        <v>8</v>
      </c>
      <c r="E45" s="222"/>
      <c r="F45" s="225">
        <f t="shared" si="0"/>
        <v>0</v>
      </c>
    </row>
    <row r="46" spans="1:6" ht="31.5">
      <c r="A46" s="224" t="s">
        <v>280</v>
      </c>
      <c r="B46" s="227" t="s">
        <v>309</v>
      </c>
      <c r="C46" s="224" t="s">
        <v>97</v>
      </c>
      <c r="D46" s="224">
        <v>2</v>
      </c>
      <c r="E46" s="222"/>
      <c r="F46" s="225">
        <f t="shared" si="0"/>
        <v>0</v>
      </c>
    </row>
    <row r="47" spans="1:6" ht="31.5">
      <c r="A47" s="224" t="s">
        <v>281</v>
      </c>
      <c r="B47" s="227" t="s">
        <v>300</v>
      </c>
      <c r="C47" s="224" t="s">
        <v>142</v>
      </c>
      <c r="D47" s="224">
        <v>8</v>
      </c>
      <c r="E47" s="222"/>
      <c r="F47" s="225">
        <f t="shared" si="0"/>
        <v>0</v>
      </c>
    </row>
    <row r="48" spans="1:6" ht="31.5">
      <c r="A48" s="224" t="s">
        <v>282</v>
      </c>
      <c r="B48" s="227" t="s">
        <v>301</v>
      </c>
      <c r="C48" s="224" t="s">
        <v>142</v>
      </c>
      <c r="D48" s="224">
        <v>3</v>
      </c>
      <c r="E48" s="222"/>
      <c r="F48" s="225">
        <f t="shared" si="0"/>
        <v>0</v>
      </c>
    </row>
    <row r="49" spans="1:6" ht="31.5">
      <c r="A49" s="224" t="s">
        <v>283</v>
      </c>
      <c r="B49" s="227" t="s">
        <v>302</v>
      </c>
      <c r="C49" s="224" t="s">
        <v>97</v>
      </c>
      <c r="D49" s="224">
        <v>8</v>
      </c>
      <c r="E49" s="222"/>
      <c r="F49" s="225">
        <f t="shared" si="0"/>
        <v>0</v>
      </c>
    </row>
    <row r="50" spans="1:6" ht="31.5">
      <c r="A50" s="224" t="s">
        <v>284</v>
      </c>
      <c r="B50" s="227" t="s">
        <v>303</v>
      </c>
      <c r="C50" s="224" t="s">
        <v>97</v>
      </c>
      <c r="D50" s="224">
        <v>3</v>
      </c>
      <c r="E50" s="222"/>
      <c r="F50" s="225">
        <f t="shared" si="0"/>
        <v>0</v>
      </c>
    </row>
    <row r="51" spans="1:6" ht="31.5">
      <c r="A51" s="224" t="s">
        <v>285</v>
      </c>
      <c r="B51" s="227" t="s">
        <v>304</v>
      </c>
      <c r="C51" s="224" t="s">
        <v>97</v>
      </c>
      <c r="D51" s="224">
        <v>4</v>
      </c>
      <c r="E51" s="222"/>
      <c r="F51" s="225">
        <f t="shared" si="0"/>
        <v>0</v>
      </c>
    </row>
    <row r="52" spans="1:6" ht="31.5">
      <c r="A52" s="224" t="s">
        <v>286</v>
      </c>
      <c r="B52" s="227" t="s">
        <v>305</v>
      </c>
      <c r="C52" s="224" t="s">
        <v>97</v>
      </c>
      <c r="D52" s="224">
        <v>3</v>
      </c>
      <c r="E52" s="222"/>
      <c r="F52" s="225">
        <f t="shared" si="0"/>
        <v>0</v>
      </c>
    </row>
    <row r="53" spans="1:6" ht="31.5">
      <c r="A53" s="224" t="s">
        <v>287</v>
      </c>
      <c r="B53" s="227" t="s">
        <v>306</v>
      </c>
      <c r="C53" s="224" t="s">
        <v>97</v>
      </c>
      <c r="D53" s="224">
        <v>1</v>
      </c>
      <c r="E53" s="222"/>
      <c r="F53" s="225">
        <f t="shared" si="0"/>
        <v>0</v>
      </c>
    </row>
    <row r="54" spans="1:6" ht="31.5">
      <c r="A54" s="224" t="s">
        <v>288</v>
      </c>
      <c r="B54" s="227" t="s">
        <v>307</v>
      </c>
      <c r="C54" s="224" t="s">
        <v>97</v>
      </c>
      <c r="D54" s="224">
        <v>1</v>
      </c>
      <c r="E54" s="222"/>
      <c r="F54" s="225">
        <f t="shared" si="0"/>
        <v>0</v>
      </c>
    </row>
    <row r="55" spans="1:6" ht="31.5">
      <c r="A55" s="224" t="s">
        <v>289</v>
      </c>
      <c r="B55" s="58" t="s">
        <v>135</v>
      </c>
      <c r="C55" s="224" t="s">
        <v>136</v>
      </c>
      <c r="D55" s="224">
        <v>1</v>
      </c>
      <c r="E55" s="222"/>
      <c r="F55" s="225">
        <f t="shared" si="0"/>
        <v>0</v>
      </c>
    </row>
    <row r="56" spans="1:6" ht="15.75">
      <c r="A56" s="218"/>
      <c r="E56" s="228" t="s">
        <v>341</v>
      </c>
      <c r="F56" s="229">
        <f>SUM(F12:F55)</f>
        <v>0</v>
      </c>
    </row>
    <row r="57" spans="2:6" ht="15.75">
      <c r="B57" s="230"/>
      <c r="E57" s="228" t="s">
        <v>295</v>
      </c>
      <c r="F57" s="229">
        <f>F56*0.2</f>
        <v>0</v>
      </c>
    </row>
    <row r="58" spans="2:6" ht="15.75">
      <c r="B58" s="68"/>
      <c r="E58" s="228" t="s">
        <v>347</v>
      </c>
      <c r="F58" s="229">
        <f>SUM(F56:F57)</f>
        <v>0</v>
      </c>
    </row>
    <row r="60" spans="2:5" ht="15.75">
      <c r="B60" s="67" t="s">
        <v>351</v>
      </c>
      <c r="E60" s="231"/>
    </row>
    <row r="61" ht="15.75">
      <c r="B61" s="230" t="s">
        <v>353</v>
      </c>
    </row>
    <row r="62" ht="15.75">
      <c r="B62" s="68"/>
    </row>
  </sheetData>
  <sheetProtection/>
  <mergeCells count="4">
    <mergeCell ref="C1:G1"/>
    <mergeCell ref="C6:G6"/>
    <mergeCell ref="A5:F5"/>
    <mergeCell ref="A2:F2"/>
  </mergeCells>
  <printOptions/>
  <pageMargins left="0.55" right="0.17" top="0.41" bottom="0.47" header="0.3" footer="0.17"/>
  <pageSetup fitToHeight="0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24"/>
  <sheetViews>
    <sheetView zoomScalePageLayoutView="0" workbookViewId="0" topLeftCell="A19">
      <selection activeCell="F34" sqref="F34"/>
    </sheetView>
  </sheetViews>
  <sheetFormatPr defaultColWidth="9.140625" defaultRowHeight="12.75"/>
  <cols>
    <col min="1" max="1" width="4.7109375" style="64" customWidth="1"/>
    <col min="2" max="2" width="64.00390625" style="65" bestFit="1" customWidth="1"/>
    <col min="3" max="3" width="6.00390625" style="64" bestFit="1" customWidth="1"/>
    <col min="4" max="4" width="9.00390625" style="65" customWidth="1"/>
    <col min="5" max="5" width="9.140625" style="65" customWidth="1"/>
    <col min="6" max="6" width="14.28125" style="65" bestFit="1" customWidth="1"/>
    <col min="7" max="213" width="9.140625" style="65" customWidth="1"/>
    <col min="214" max="16384" width="9.140625" style="84" customWidth="1"/>
  </cols>
  <sheetData>
    <row r="1" spans="1:212" ht="12.75" customHeight="1">
      <c r="A1" s="83"/>
      <c r="B1" s="84"/>
      <c r="C1" s="30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</row>
    <row r="2" spans="1:212" ht="44.25" customHeight="1">
      <c r="A2" s="31" t="s">
        <v>314</v>
      </c>
      <c r="B2" s="31"/>
      <c r="C2" s="31"/>
      <c r="D2" s="31"/>
      <c r="E2" s="31"/>
      <c r="F2" s="31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</row>
    <row r="3" spans="1:212" ht="12.75" customHeight="1">
      <c r="A3" s="32"/>
      <c r="B3" s="84"/>
      <c r="C3" s="3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</row>
    <row r="4" spans="1:212" ht="12.75" customHeight="1">
      <c r="A4" s="32"/>
      <c r="B4" s="84"/>
      <c r="C4" s="30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</row>
    <row r="5" spans="1:6" s="37" customFormat="1" ht="78" customHeight="1">
      <c r="A5" s="33" t="s">
        <v>36</v>
      </c>
      <c r="B5" s="33"/>
      <c r="C5" s="33"/>
      <c r="D5" s="33"/>
      <c r="E5" s="33"/>
      <c r="F5" s="33"/>
    </row>
    <row r="6" spans="1:6" s="37" customFormat="1" ht="12.75" customHeight="1">
      <c r="A6" s="70"/>
      <c r="B6" s="70"/>
      <c r="C6" s="70"/>
      <c r="D6" s="70"/>
      <c r="E6" s="70"/>
      <c r="F6" s="70"/>
    </row>
    <row r="7" spans="1:3" s="37" customFormat="1" ht="15.75">
      <c r="A7" s="34"/>
      <c r="B7" s="54" t="s">
        <v>320</v>
      </c>
      <c r="C7" s="35"/>
    </row>
    <row r="8" spans="1:3" s="37" customFormat="1" ht="15.75">
      <c r="A8" s="34"/>
      <c r="B8" s="54" t="s">
        <v>321</v>
      </c>
      <c r="C8" s="35"/>
    </row>
    <row r="9" spans="1:3" s="37" customFormat="1" ht="13.5" customHeight="1">
      <c r="A9" s="38"/>
      <c r="B9" s="39"/>
      <c r="C9" s="38"/>
    </row>
    <row r="10" spans="1:6" s="37" customFormat="1" ht="27" customHeight="1">
      <c r="A10" s="33"/>
      <c r="B10" s="33" t="s">
        <v>4</v>
      </c>
      <c r="C10" s="33" t="s">
        <v>5</v>
      </c>
      <c r="D10" s="91" t="s">
        <v>6</v>
      </c>
      <c r="E10" s="33" t="s">
        <v>270</v>
      </c>
      <c r="F10" s="33" t="s">
        <v>348</v>
      </c>
    </row>
    <row r="11" spans="1:6" s="37" customFormat="1" ht="21" customHeight="1">
      <c r="A11" s="33"/>
      <c r="B11" s="33"/>
      <c r="C11" s="33"/>
      <c r="D11" s="91"/>
      <c r="E11" s="33"/>
      <c r="F11" s="33"/>
    </row>
    <row r="12" spans="1:6" s="93" customFormat="1" ht="12">
      <c r="A12" s="43">
        <v>1</v>
      </c>
      <c r="B12" s="43">
        <v>2</v>
      </c>
      <c r="C12" s="43">
        <v>3</v>
      </c>
      <c r="D12" s="45"/>
      <c r="E12" s="45"/>
      <c r="F12" s="45"/>
    </row>
    <row r="13" spans="1:6" s="93" customFormat="1" ht="15.75">
      <c r="A13" s="43"/>
      <c r="B13" s="44" t="s">
        <v>84</v>
      </c>
      <c r="C13" s="43"/>
      <c r="D13" s="45"/>
      <c r="E13" s="45"/>
      <c r="F13" s="45"/>
    </row>
    <row r="14" spans="1:6" s="93" customFormat="1" ht="15.75">
      <c r="A14" s="42"/>
      <c r="B14" s="44"/>
      <c r="C14" s="42"/>
      <c r="D14" s="45"/>
      <c r="E14" s="45"/>
      <c r="F14" s="45"/>
    </row>
    <row r="15" spans="1:6" s="93" customFormat="1" ht="15.75">
      <c r="A15" s="47">
        <v>1</v>
      </c>
      <c r="B15" s="48" t="s">
        <v>92</v>
      </c>
      <c r="C15" s="49" t="s">
        <v>8</v>
      </c>
      <c r="D15" s="97">
        <v>5</v>
      </c>
      <c r="E15" s="232"/>
      <c r="F15" s="232"/>
    </row>
    <row r="16" spans="1:6" s="93" customFormat="1" ht="15.75">
      <c r="A16" s="47">
        <v>2</v>
      </c>
      <c r="B16" s="52" t="s">
        <v>85</v>
      </c>
      <c r="C16" s="53" t="s">
        <v>12</v>
      </c>
      <c r="D16" s="233">
        <v>1</v>
      </c>
      <c r="E16" s="232"/>
      <c r="F16" s="232"/>
    </row>
    <row r="17" spans="1:6" s="93" customFormat="1" ht="15.75">
      <c r="A17" s="47">
        <v>3</v>
      </c>
      <c r="B17" s="52" t="s">
        <v>86</v>
      </c>
      <c r="C17" s="53" t="s">
        <v>12</v>
      </c>
      <c r="D17" s="233">
        <v>24</v>
      </c>
      <c r="E17" s="232"/>
      <c r="F17" s="232"/>
    </row>
    <row r="18" spans="1:6" s="93" customFormat="1" ht="15.75">
      <c r="A18" s="47">
        <v>4</v>
      </c>
      <c r="B18" s="52" t="s">
        <v>87</v>
      </c>
      <c r="C18" s="53" t="s">
        <v>91</v>
      </c>
      <c r="D18" s="233">
        <v>50</v>
      </c>
      <c r="E18" s="232"/>
      <c r="F18" s="232"/>
    </row>
    <row r="19" spans="1:6" s="93" customFormat="1" ht="15.75">
      <c r="A19" s="47">
        <v>5</v>
      </c>
      <c r="B19" s="52" t="s">
        <v>88</v>
      </c>
      <c r="C19" s="53" t="s">
        <v>91</v>
      </c>
      <c r="D19" s="233">
        <v>550</v>
      </c>
      <c r="E19" s="232"/>
      <c r="F19" s="232"/>
    </row>
    <row r="20" spans="1:6" s="93" customFormat="1" ht="15.75">
      <c r="A20" s="47">
        <v>6</v>
      </c>
      <c r="B20" s="54" t="s">
        <v>89</v>
      </c>
      <c r="C20" s="49" t="s">
        <v>8</v>
      </c>
      <c r="D20" s="97">
        <v>12</v>
      </c>
      <c r="E20" s="232"/>
      <c r="F20" s="232"/>
    </row>
    <row r="21" spans="1:6" s="93" customFormat="1" ht="15.75">
      <c r="A21" s="47">
        <v>7</v>
      </c>
      <c r="B21" s="54" t="s">
        <v>90</v>
      </c>
      <c r="C21" s="49" t="s">
        <v>8</v>
      </c>
      <c r="D21" s="97">
        <v>0.5</v>
      </c>
      <c r="E21" s="232"/>
      <c r="F21" s="232"/>
    </row>
    <row r="22" spans="1:6" s="93" customFormat="1" ht="15.75">
      <c r="A22" s="47" t="s">
        <v>93</v>
      </c>
      <c r="B22" s="234" t="s">
        <v>95</v>
      </c>
      <c r="C22" s="57" t="s">
        <v>8</v>
      </c>
      <c r="D22" s="97">
        <v>5</v>
      </c>
      <c r="E22" s="232"/>
      <c r="F22" s="232"/>
    </row>
    <row r="23" spans="1:6" s="93" customFormat="1" ht="15.75">
      <c r="A23" s="47" t="s">
        <v>94</v>
      </c>
      <c r="B23" s="234" t="s">
        <v>96</v>
      </c>
      <c r="C23" s="57" t="s">
        <v>8</v>
      </c>
      <c r="D23" s="97">
        <v>4</v>
      </c>
      <c r="E23" s="232"/>
      <c r="F23" s="232"/>
    </row>
    <row r="24" spans="1:6" s="93" customFormat="1" ht="16.5" customHeight="1">
      <c r="A24" s="101"/>
      <c r="B24" s="113"/>
      <c r="C24" s="114"/>
      <c r="D24" s="235" t="s">
        <v>331</v>
      </c>
      <c r="E24" s="236"/>
      <c r="F24" s="237">
        <f>SUM(F15:F23)/1.15</f>
        <v>0</v>
      </c>
    </row>
    <row r="25" spans="1:6" s="93" customFormat="1" ht="15.75">
      <c r="A25" s="101"/>
      <c r="B25" s="238"/>
      <c r="C25" s="114"/>
      <c r="D25" s="239" t="s">
        <v>340</v>
      </c>
      <c r="E25" s="240"/>
      <c r="F25" s="237">
        <f>F24*0.2</f>
        <v>0</v>
      </c>
    </row>
    <row r="26" spans="1:6" s="93" customFormat="1" ht="31.5" customHeight="1">
      <c r="A26" s="101"/>
      <c r="B26" s="238"/>
      <c r="C26" s="114"/>
      <c r="D26" s="241" t="s">
        <v>334</v>
      </c>
      <c r="E26" s="242"/>
      <c r="F26" s="237">
        <f>SUM(F24:F25)</f>
        <v>0</v>
      </c>
    </row>
    <row r="27" spans="1:4" s="93" customFormat="1" ht="15.75">
      <c r="A27" s="101"/>
      <c r="B27" s="113"/>
      <c r="C27" s="114"/>
      <c r="D27" s="112"/>
    </row>
    <row r="28" spans="1:4" s="93" customFormat="1" ht="15.75">
      <c r="A28" s="101"/>
      <c r="B28" s="115" t="s">
        <v>351</v>
      </c>
      <c r="C28" s="114"/>
      <c r="D28" s="112"/>
    </row>
    <row r="29" spans="1:4" s="93" customFormat="1" ht="15.75">
      <c r="A29" s="101"/>
      <c r="B29" s="116" t="s">
        <v>353</v>
      </c>
      <c r="C29" s="117"/>
      <c r="D29" s="112"/>
    </row>
    <row r="30" spans="1:4" s="93" customFormat="1" ht="15.75">
      <c r="A30" s="101"/>
      <c r="B30" s="116"/>
      <c r="C30" s="117"/>
      <c r="D30" s="112"/>
    </row>
    <row r="31" spans="1:4" s="93" customFormat="1" ht="15.75">
      <c r="A31" s="101"/>
      <c r="B31" s="119"/>
      <c r="C31" s="114"/>
      <c r="D31" s="112"/>
    </row>
    <row r="32" spans="1:4" s="93" customFormat="1" ht="15.75">
      <c r="A32" s="35"/>
      <c r="B32" s="121"/>
      <c r="C32" s="35"/>
      <c r="D32" s="112"/>
    </row>
    <row r="33" spans="1:4" s="93" customFormat="1" ht="15.75">
      <c r="A33" s="35"/>
      <c r="B33" s="123"/>
      <c r="C33" s="103"/>
      <c r="D33" s="112"/>
    </row>
    <row r="34" spans="1:4" s="93" customFormat="1" ht="15.75">
      <c r="A34" s="35"/>
      <c r="B34" s="34"/>
      <c r="C34" s="35"/>
      <c r="D34" s="112"/>
    </row>
    <row r="35" spans="1:4" s="93" customFormat="1" ht="15.75">
      <c r="A35" s="35"/>
      <c r="B35" s="102"/>
      <c r="C35" s="103"/>
      <c r="D35" s="112"/>
    </row>
    <row r="36" spans="1:4" s="93" customFormat="1" ht="15.75">
      <c r="A36" s="35"/>
      <c r="B36" s="123"/>
      <c r="C36" s="103"/>
      <c r="D36" s="112"/>
    </row>
    <row r="37" spans="1:4" s="93" customFormat="1" ht="15.75">
      <c r="A37" s="35"/>
      <c r="B37" s="123"/>
      <c r="C37" s="103"/>
      <c r="D37" s="112"/>
    </row>
    <row r="38" spans="1:4" s="93" customFormat="1" ht="15.75">
      <c r="A38" s="35"/>
      <c r="B38" s="34"/>
      <c r="C38" s="35"/>
      <c r="D38" s="112"/>
    </row>
    <row r="39" spans="1:4" s="93" customFormat="1" ht="15.75">
      <c r="A39" s="35"/>
      <c r="B39" s="34"/>
      <c r="C39" s="35"/>
      <c r="D39" s="112"/>
    </row>
    <row r="40" spans="1:4" s="93" customFormat="1" ht="15.75">
      <c r="A40" s="35"/>
      <c r="B40" s="34"/>
      <c r="C40" s="35"/>
      <c r="D40" s="112"/>
    </row>
    <row r="41" spans="1:4" s="93" customFormat="1" ht="15.75">
      <c r="A41" s="35"/>
      <c r="B41" s="34"/>
      <c r="C41" s="35"/>
      <c r="D41" s="112"/>
    </row>
    <row r="42" spans="1:4" s="93" customFormat="1" ht="15.75">
      <c r="A42" s="35"/>
      <c r="B42" s="120"/>
      <c r="C42" s="35"/>
      <c r="D42" s="124"/>
    </row>
    <row r="43" spans="1:4" s="93" customFormat="1" ht="15.75">
      <c r="A43" s="70"/>
      <c r="B43" s="121"/>
      <c r="C43" s="117"/>
      <c r="D43" s="112"/>
    </row>
    <row r="44" spans="1:4" s="93" customFormat="1" ht="15.75">
      <c r="A44" s="35"/>
      <c r="B44" s="113"/>
      <c r="C44" s="114"/>
      <c r="D44" s="112"/>
    </row>
    <row r="45" spans="1:4" s="93" customFormat="1" ht="15.75">
      <c r="A45" s="35"/>
      <c r="B45" s="113"/>
      <c r="C45" s="114"/>
      <c r="D45" s="112"/>
    </row>
    <row r="46" spans="1:4" s="93" customFormat="1" ht="15.75">
      <c r="A46" s="35"/>
      <c r="B46" s="113"/>
      <c r="C46" s="114"/>
      <c r="D46" s="112"/>
    </row>
    <row r="47" spans="1:4" s="93" customFormat="1" ht="15.75">
      <c r="A47" s="35"/>
      <c r="B47" s="113"/>
      <c r="C47" s="114"/>
      <c r="D47" s="112"/>
    </row>
    <row r="48" spans="1:4" s="93" customFormat="1" ht="15.75">
      <c r="A48" s="35"/>
      <c r="B48" s="113"/>
      <c r="C48" s="114"/>
      <c r="D48" s="112"/>
    </row>
    <row r="49" spans="1:4" s="93" customFormat="1" ht="15.75">
      <c r="A49" s="35"/>
      <c r="B49" s="113"/>
      <c r="C49" s="114"/>
      <c r="D49" s="112"/>
    </row>
    <row r="50" spans="1:4" s="93" customFormat="1" ht="35.25" customHeight="1">
      <c r="A50" s="35"/>
      <c r="B50" s="113"/>
      <c r="C50" s="114"/>
      <c r="D50" s="112"/>
    </row>
    <row r="51" spans="1:4" s="93" customFormat="1" ht="15.75">
      <c r="A51" s="35"/>
      <c r="B51" s="113"/>
      <c r="C51" s="114"/>
      <c r="D51" s="112"/>
    </row>
    <row r="52" spans="1:4" s="93" customFormat="1" ht="15.75">
      <c r="A52" s="35"/>
      <c r="B52" s="116"/>
      <c r="C52" s="114"/>
      <c r="D52" s="112"/>
    </row>
    <row r="53" spans="1:4" s="93" customFormat="1" ht="15.75">
      <c r="A53" s="35"/>
      <c r="B53" s="113"/>
      <c r="C53" s="114"/>
      <c r="D53" s="112"/>
    </row>
    <row r="54" spans="1:4" s="93" customFormat="1" ht="21" customHeight="1">
      <c r="A54" s="35"/>
      <c r="B54" s="113"/>
      <c r="C54" s="114"/>
      <c r="D54" s="112"/>
    </row>
    <row r="55" spans="1:4" s="93" customFormat="1" ht="15.75">
      <c r="A55" s="35"/>
      <c r="B55" s="120"/>
      <c r="C55" s="114"/>
      <c r="D55" s="112"/>
    </row>
    <row r="56" spans="1:4" s="93" customFormat="1" ht="15.75">
      <c r="A56" s="35"/>
      <c r="B56" s="34"/>
      <c r="C56" s="114"/>
      <c r="D56" s="112"/>
    </row>
    <row r="57" spans="1:4" s="93" customFormat="1" ht="19.5" customHeight="1">
      <c r="A57" s="35"/>
      <c r="B57" s="120"/>
      <c r="C57" s="114"/>
      <c r="D57" s="112"/>
    </row>
    <row r="58" spans="1:4" s="93" customFormat="1" ht="15.75">
      <c r="A58" s="70"/>
      <c r="B58" s="125"/>
      <c r="C58" s="70"/>
      <c r="D58" s="112"/>
    </row>
    <row r="59" spans="1:4" s="93" customFormat="1" ht="15.75">
      <c r="A59" s="35"/>
      <c r="B59" s="116"/>
      <c r="C59" s="35"/>
      <c r="D59" s="112"/>
    </row>
    <row r="60" spans="1:4" s="93" customFormat="1" ht="15.75">
      <c r="A60" s="35"/>
      <c r="B60" s="34"/>
      <c r="C60" s="35"/>
      <c r="D60" s="112"/>
    </row>
    <row r="61" spans="1:4" s="93" customFormat="1" ht="15.75">
      <c r="A61" s="35"/>
      <c r="B61" s="34"/>
      <c r="C61" s="35"/>
      <c r="D61" s="112"/>
    </row>
    <row r="62" spans="1:4" s="93" customFormat="1" ht="15.75">
      <c r="A62" s="35"/>
      <c r="B62" s="34"/>
      <c r="C62" s="35"/>
      <c r="D62" s="112"/>
    </row>
    <row r="63" spans="1:4" s="93" customFormat="1" ht="15.75">
      <c r="A63" s="35"/>
      <c r="B63" s="34"/>
      <c r="C63" s="35"/>
      <c r="D63" s="112"/>
    </row>
    <row r="64" spans="1:4" s="93" customFormat="1" ht="15.75">
      <c r="A64" s="35"/>
      <c r="B64" s="34"/>
      <c r="C64" s="35"/>
      <c r="D64" s="112"/>
    </row>
    <row r="65" spans="1:4" s="93" customFormat="1" ht="15.75">
      <c r="A65" s="35"/>
      <c r="B65" s="34"/>
      <c r="C65" s="35"/>
      <c r="D65" s="112"/>
    </row>
    <row r="66" spans="1:4" s="93" customFormat="1" ht="15.75">
      <c r="A66" s="35"/>
      <c r="B66" s="34"/>
      <c r="C66" s="126"/>
      <c r="D66" s="112"/>
    </row>
    <row r="67" spans="1:4" s="93" customFormat="1" ht="15.75">
      <c r="A67" s="243"/>
      <c r="B67" s="127"/>
      <c r="C67" s="35"/>
      <c r="D67" s="112"/>
    </row>
    <row r="68" spans="1:4" s="93" customFormat="1" ht="15.75">
      <c r="A68" s="35"/>
      <c r="B68" s="120"/>
      <c r="C68" s="35"/>
      <c r="D68" s="112"/>
    </row>
    <row r="69" spans="1:4" s="93" customFormat="1" ht="15.75">
      <c r="A69" s="35"/>
      <c r="B69" s="34"/>
      <c r="C69" s="35"/>
      <c r="D69" s="112"/>
    </row>
    <row r="70" spans="1:4" s="93" customFormat="1" ht="15.75">
      <c r="A70" s="35"/>
      <c r="B70" s="34"/>
      <c r="C70" s="35"/>
      <c r="D70" s="112"/>
    </row>
    <row r="71" spans="1:4" ht="15.75">
      <c r="A71" s="35"/>
      <c r="B71" s="34"/>
      <c r="C71" s="35"/>
      <c r="D71" s="112"/>
    </row>
    <row r="72" spans="1:4" ht="15.75">
      <c r="A72" s="35"/>
      <c r="B72" s="120"/>
      <c r="C72" s="35"/>
      <c r="D72" s="124"/>
    </row>
    <row r="73" spans="1:4" ht="15.75">
      <c r="A73" s="35"/>
      <c r="B73" s="120"/>
      <c r="C73" s="35"/>
      <c r="D73" s="124"/>
    </row>
    <row r="74" spans="1:4" ht="15.75">
      <c r="A74" s="35"/>
      <c r="B74" s="120"/>
      <c r="C74" s="35"/>
      <c r="D74" s="124"/>
    </row>
    <row r="75" spans="1:4" ht="15.75">
      <c r="A75" s="35"/>
      <c r="B75" s="120"/>
      <c r="C75" s="35"/>
      <c r="D75" s="124"/>
    </row>
    <row r="76" spans="1:4" ht="15.75">
      <c r="A76" s="35"/>
      <c r="B76" s="120"/>
      <c r="C76" s="35"/>
      <c r="D76" s="124"/>
    </row>
    <row r="77" spans="1:4" ht="15.75">
      <c r="A77" s="35"/>
      <c r="B77" s="120"/>
      <c r="C77" s="35"/>
      <c r="D77" s="124"/>
    </row>
    <row r="78" spans="1:4" ht="15.75">
      <c r="A78" s="35"/>
      <c r="B78" s="34"/>
      <c r="C78" s="35"/>
      <c r="D78" s="112"/>
    </row>
    <row r="79" spans="1:4" ht="15.75">
      <c r="A79" s="35"/>
      <c r="B79" s="34"/>
      <c r="C79" s="35"/>
      <c r="D79" s="112"/>
    </row>
    <row r="80" spans="1:4" ht="15.75">
      <c r="A80" s="35"/>
      <c r="B80" s="120"/>
      <c r="C80" s="35"/>
      <c r="D80" s="124"/>
    </row>
    <row r="81" spans="1:4" ht="15.75">
      <c r="A81" s="35"/>
      <c r="B81" s="34"/>
      <c r="C81" s="35"/>
      <c r="D81" s="112"/>
    </row>
    <row r="82" spans="1:4" ht="15.75">
      <c r="A82" s="35"/>
      <c r="B82" s="34"/>
      <c r="C82" s="35"/>
      <c r="D82" s="112"/>
    </row>
    <row r="83" spans="1:5" ht="15.75">
      <c r="A83" s="35"/>
      <c r="B83" s="120"/>
      <c r="C83" s="35"/>
      <c r="D83" s="124"/>
      <c r="E83" s="128"/>
    </row>
    <row r="84" spans="1:4" ht="15.75">
      <c r="A84" s="35"/>
      <c r="B84" s="120"/>
      <c r="C84" s="35"/>
      <c r="D84" s="124"/>
    </row>
    <row r="85" spans="1:4" ht="15.75">
      <c r="A85" s="35"/>
      <c r="B85" s="120"/>
      <c r="C85" s="35"/>
      <c r="D85" s="124"/>
    </row>
    <row r="86" spans="1:4" ht="15.75">
      <c r="A86" s="35"/>
      <c r="B86" s="120"/>
      <c r="C86" s="35"/>
      <c r="D86" s="124"/>
    </row>
    <row r="87" spans="1:4" s="93" customFormat="1" ht="15.75">
      <c r="A87" s="35"/>
      <c r="B87" s="120"/>
      <c r="C87" s="35"/>
      <c r="D87" s="112"/>
    </row>
    <row r="88" spans="1:4" s="93" customFormat="1" ht="15.75">
      <c r="A88" s="35"/>
      <c r="B88" s="120"/>
      <c r="C88" s="35"/>
      <c r="D88" s="112"/>
    </row>
    <row r="89" spans="1:4" s="93" customFormat="1" ht="15.75">
      <c r="A89" s="35"/>
      <c r="B89" s="120"/>
      <c r="C89" s="35"/>
      <c r="D89" s="112"/>
    </row>
    <row r="90" spans="1:4" s="93" customFormat="1" ht="15.75">
      <c r="A90" s="35"/>
      <c r="B90" s="120"/>
      <c r="C90" s="35"/>
      <c r="D90" s="112"/>
    </row>
    <row r="91" spans="1:4" s="93" customFormat="1" ht="15.75">
      <c r="A91" s="35"/>
      <c r="B91" s="120"/>
      <c r="C91" s="35"/>
      <c r="D91" s="112"/>
    </row>
    <row r="92" spans="1:4" s="93" customFormat="1" ht="15.75">
      <c r="A92" s="35"/>
      <c r="B92" s="120"/>
      <c r="C92" s="35"/>
      <c r="D92" s="112"/>
    </row>
    <row r="93" spans="1:4" s="93" customFormat="1" ht="15.75">
      <c r="A93" s="35"/>
      <c r="B93" s="34"/>
      <c r="C93" s="35"/>
      <c r="D93" s="112"/>
    </row>
    <row r="94" spans="1:4" ht="15">
      <c r="A94" s="129"/>
      <c r="B94" s="127"/>
      <c r="C94" s="129"/>
      <c r="D94" s="112"/>
    </row>
    <row r="95" spans="1:4" ht="15">
      <c r="A95" s="129"/>
      <c r="B95" s="131"/>
      <c r="C95" s="129"/>
      <c r="D95" s="131"/>
    </row>
    <row r="96" spans="1:4" ht="15">
      <c r="A96" s="129"/>
      <c r="B96" s="131"/>
      <c r="C96" s="129"/>
      <c r="D96" s="131"/>
    </row>
    <row r="97" spans="1:4" ht="15">
      <c r="A97" s="129"/>
      <c r="B97" s="129"/>
      <c r="C97" s="129"/>
      <c r="D97" s="131"/>
    </row>
    <row r="98" spans="1:4" ht="15">
      <c r="A98" s="129"/>
      <c r="B98" s="131"/>
      <c r="C98" s="129"/>
      <c r="D98" s="131"/>
    </row>
    <row r="99" spans="1:4" ht="15">
      <c r="A99" s="129"/>
      <c r="B99" s="131"/>
      <c r="C99" s="129"/>
      <c r="D99" s="131"/>
    </row>
    <row r="100" spans="1:4" ht="15">
      <c r="A100" s="129"/>
      <c r="B100" s="131"/>
      <c r="C100" s="129"/>
      <c r="D100" s="131"/>
    </row>
    <row r="101" spans="1:4" ht="15">
      <c r="A101" s="129"/>
      <c r="B101" s="131"/>
      <c r="C101" s="129"/>
      <c r="D101" s="131"/>
    </row>
    <row r="102" spans="1:4" ht="15">
      <c r="A102" s="129"/>
      <c r="B102" s="131"/>
      <c r="C102" s="129"/>
      <c r="D102" s="131"/>
    </row>
    <row r="103" spans="1:4" ht="15">
      <c r="A103" s="129"/>
      <c r="B103" s="131"/>
      <c r="C103" s="129"/>
      <c r="D103" s="131"/>
    </row>
    <row r="104" spans="1:4" ht="15">
      <c r="A104" s="129"/>
      <c r="B104" s="131"/>
      <c r="C104" s="129"/>
      <c r="D104" s="131"/>
    </row>
    <row r="105" spans="1:4" ht="15">
      <c r="A105" s="129"/>
      <c r="B105" s="131"/>
      <c r="C105" s="129"/>
      <c r="D105" s="131"/>
    </row>
    <row r="106" spans="1:4" ht="15">
      <c r="A106" s="129"/>
      <c r="B106" s="131"/>
      <c r="C106" s="129"/>
      <c r="D106" s="131"/>
    </row>
    <row r="107" spans="1:4" ht="15">
      <c r="A107" s="129"/>
      <c r="B107" s="131"/>
      <c r="C107" s="129"/>
      <c r="D107" s="131"/>
    </row>
    <row r="108" spans="1:4" ht="15">
      <c r="A108" s="129"/>
      <c r="B108" s="131"/>
      <c r="C108" s="129"/>
      <c r="D108" s="131"/>
    </row>
    <row r="109" spans="1:4" ht="15">
      <c r="A109" s="129"/>
      <c r="B109" s="131"/>
      <c r="C109" s="129"/>
      <c r="D109" s="131"/>
    </row>
    <row r="110" spans="1:4" ht="15">
      <c r="A110" s="129"/>
      <c r="B110" s="131"/>
      <c r="C110" s="129"/>
      <c r="D110" s="131"/>
    </row>
    <row r="111" spans="1:4" ht="15">
      <c r="A111" s="129"/>
      <c r="B111" s="131"/>
      <c r="C111" s="129"/>
      <c r="D111" s="131"/>
    </row>
    <row r="112" spans="1:4" ht="15">
      <c r="A112" s="129"/>
      <c r="B112" s="131"/>
      <c r="C112" s="129"/>
      <c r="D112" s="131"/>
    </row>
    <row r="113" spans="1:4" ht="15.75">
      <c r="A113" s="129"/>
      <c r="B113" s="217"/>
      <c r="C113" s="129"/>
      <c r="D113" s="131"/>
    </row>
    <row r="114" spans="1:4" ht="15">
      <c r="A114" s="129"/>
      <c r="B114" s="131"/>
      <c r="C114" s="129"/>
      <c r="D114" s="131"/>
    </row>
    <row r="115" spans="1:4" ht="15">
      <c r="A115" s="129"/>
      <c r="B115" s="131"/>
      <c r="C115" s="129"/>
      <c r="D115" s="131"/>
    </row>
    <row r="116" spans="1:4" ht="15">
      <c r="A116" s="129"/>
      <c r="B116" s="131"/>
      <c r="C116" s="129"/>
      <c r="D116" s="131"/>
    </row>
    <row r="117" spans="1:4" ht="15">
      <c r="A117" s="129"/>
      <c r="B117" s="131"/>
      <c r="C117" s="129"/>
      <c r="D117" s="131"/>
    </row>
    <row r="118" spans="1:4" ht="15">
      <c r="A118" s="129"/>
      <c r="B118" s="131"/>
      <c r="C118" s="129"/>
      <c r="D118" s="131"/>
    </row>
    <row r="119" spans="1:4" ht="15">
      <c r="A119" s="129"/>
      <c r="B119" s="131"/>
      <c r="C119" s="129"/>
      <c r="D119" s="131"/>
    </row>
    <row r="120" spans="1:4" ht="15">
      <c r="A120" s="129"/>
      <c r="B120" s="131"/>
      <c r="C120" s="129"/>
      <c r="D120" s="131"/>
    </row>
    <row r="121" spans="1:4" ht="15">
      <c r="A121" s="129"/>
      <c r="B121" s="131"/>
      <c r="C121" s="129"/>
      <c r="D121" s="131"/>
    </row>
    <row r="122" spans="1:4" ht="15">
      <c r="A122" s="129"/>
      <c r="B122" s="131"/>
      <c r="C122" s="129"/>
      <c r="D122" s="131"/>
    </row>
    <row r="123" spans="1:4" ht="15">
      <c r="A123" s="129"/>
      <c r="B123" s="131"/>
      <c r="C123" s="129"/>
      <c r="D123" s="131"/>
    </row>
    <row r="124" spans="1:4" ht="15">
      <c r="A124" s="129"/>
      <c r="B124" s="131"/>
      <c r="C124" s="129"/>
      <c r="D124" s="131"/>
    </row>
  </sheetData>
  <sheetProtection/>
  <mergeCells count="11">
    <mergeCell ref="A10:A11"/>
    <mergeCell ref="B10:B11"/>
    <mergeCell ref="C10:C11"/>
    <mergeCell ref="D25:E25"/>
    <mergeCell ref="D26:E26"/>
    <mergeCell ref="D24:E24"/>
    <mergeCell ref="A2:F2"/>
    <mergeCell ref="A5:F5"/>
    <mergeCell ref="E10:E11"/>
    <mergeCell ref="F10:F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0">
      <selection activeCell="C24" sqref="C24"/>
    </sheetView>
  </sheetViews>
  <sheetFormatPr defaultColWidth="9.140625" defaultRowHeight="12.75"/>
  <cols>
    <col min="1" max="1" width="21.7109375" style="138" customWidth="1"/>
    <col min="2" max="2" width="19.7109375" style="138" customWidth="1"/>
    <col min="3" max="3" width="20.00390625" style="138" customWidth="1"/>
    <col min="4" max="4" width="20.57421875" style="138" customWidth="1"/>
    <col min="5" max="5" width="9.140625" style="138" customWidth="1"/>
    <col min="6" max="6" width="26.7109375" style="138" customWidth="1"/>
    <col min="7" max="16384" width="9.140625" style="138" customWidth="1"/>
  </cols>
  <sheetData>
    <row r="1" spans="1:4" ht="30" customHeight="1">
      <c r="A1" s="139" t="s">
        <v>314</v>
      </c>
      <c r="B1" s="140"/>
      <c r="C1" s="140"/>
      <c r="D1" s="141"/>
    </row>
    <row r="2" spans="1:4" ht="15.75">
      <c r="A2" s="70"/>
      <c r="B2" s="67"/>
      <c r="C2" s="68"/>
      <c r="D2" s="67"/>
    </row>
    <row r="3" spans="1:4" ht="18" customHeight="1">
      <c r="A3" s="70"/>
      <c r="B3" s="67"/>
      <c r="C3" s="68"/>
      <c r="D3" s="67"/>
    </row>
    <row r="4" spans="1:4" ht="161.25" customHeight="1">
      <c r="A4" s="142" t="s">
        <v>36</v>
      </c>
      <c r="B4" s="143"/>
      <c r="C4" s="143"/>
      <c r="D4" s="144"/>
    </row>
    <row r="5" spans="1:4" ht="15.75">
      <c r="A5" s="59" t="s">
        <v>322</v>
      </c>
      <c r="B5" s="59" t="s">
        <v>323</v>
      </c>
      <c r="C5" s="59" t="s">
        <v>340</v>
      </c>
      <c r="D5" s="59" t="s">
        <v>324</v>
      </c>
    </row>
    <row r="6" spans="1:4" ht="15.75">
      <c r="A6" s="199" t="s">
        <v>325</v>
      </c>
      <c r="B6" s="244">
        <f>Архитектура!F99</f>
        <v>0</v>
      </c>
      <c r="C6" s="244">
        <f aca="true" t="shared" si="0" ref="C6:C11">B6*0.2</f>
        <v>0</v>
      </c>
      <c r="D6" s="244">
        <f aca="true" t="shared" si="1" ref="D6:D11">SUM(B6:C6)</f>
        <v>0</v>
      </c>
    </row>
    <row r="7" spans="1:4" ht="15.75">
      <c r="A7" s="199" t="s">
        <v>326</v>
      </c>
      <c r="B7" s="244">
        <f>ПБ!F17</f>
        <v>0</v>
      </c>
      <c r="C7" s="244">
        <f t="shared" si="0"/>
        <v>0</v>
      </c>
      <c r="D7" s="244">
        <f t="shared" si="1"/>
        <v>0</v>
      </c>
    </row>
    <row r="8" spans="1:4" ht="15.75">
      <c r="A8" s="199" t="s">
        <v>327</v>
      </c>
      <c r="B8" s="244">
        <f>ЕЛЕКТРО!G132</f>
        <v>0</v>
      </c>
      <c r="C8" s="244">
        <f t="shared" si="0"/>
        <v>0</v>
      </c>
      <c r="D8" s="244">
        <f t="shared" si="1"/>
        <v>0</v>
      </c>
    </row>
    <row r="9" spans="1:4" ht="15.75">
      <c r="A9" s="199" t="s">
        <v>328</v>
      </c>
      <c r="B9" s="244">
        <f>ВиК!F36</f>
        <v>0</v>
      </c>
      <c r="C9" s="244">
        <f t="shared" si="0"/>
        <v>0</v>
      </c>
      <c r="D9" s="244">
        <f t="shared" si="1"/>
        <v>0</v>
      </c>
    </row>
    <row r="10" spans="1:4" ht="15.75">
      <c r="A10" s="199" t="s">
        <v>329</v>
      </c>
      <c r="B10" s="245">
        <f>ОВК!F56</f>
        <v>0</v>
      </c>
      <c r="C10" s="244">
        <f t="shared" si="0"/>
        <v>0</v>
      </c>
      <c r="D10" s="244">
        <f t="shared" si="1"/>
        <v>0</v>
      </c>
    </row>
    <row r="11" spans="1:4" ht="15.75">
      <c r="A11" s="199" t="s">
        <v>330</v>
      </c>
      <c r="B11" s="244">
        <f>СК!F24</f>
        <v>0</v>
      </c>
      <c r="C11" s="244">
        <f t="shared" si="0"/>
        <v>0</v>
      </c>
      <c r="D11" s="244">
        <f t="shared" si="1"/>
        <v>0</v>
      </c>
    </row>
    <row r="12" spans="1:4" ht="15.75">
      <c r="A12" s="246" t="s">
        <v>331</v>
      </c>
      <c r="B12" s="247">
        <f>SUM(B6:B11)</f>
        <v>0</v>
      </c>
      <c r="C12" s="247">
        <f>SUM(C6:C11)</f>
        <v>0</v>
      </c>
      <c r="D12" s="247">
        <f>SUM(D6:D11)</f>
        <v>0</v>
      </c>
    </row>
    <row r="15" ht="15.75">
      <c r="A15" s="138" t="s">
        <v>351</v>
      </c>
    </row>
    <row r="16" ht="15.75">
      <c r="A16" s="138" t="s">
        <v>353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2019-09-25T09:56:30Z</cp:lastPrinted>
  <dcterms:created xsi:type="dcterms:W3CDTF">2015-09-16T10:37:42Z</dcterms:created>
  <dcterms:modified xsi:type="dcterms:W3CDTF">2019-10-25T06:56:39Z</dcterms:modified>
  <cp:category/>
  <cp:version/>
  <cp:contentType/>
  <cp:contentStatus/>
</cp:coreProperties>
</file>